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345" activeTab="7"/>
  </bookViews>
  <sheets>
    <sheet name="تست ها" sheetId="3" r:id="rId1"/>
    <sheet name="اسکن ها" sheetId="4" r:id="rId2"/>
    <sheet name="سونو گرافی " sheetId="5" r:id="rId3"/>
    <sheet name="رادیولوژی" sheetId="6" r:id="rId4"/>
    <sheet name="خدمات سرپایی" sheetId="7" r:id="rId5"/>
    <sheet name="ام آر آی" sheetId="8" r:id="rId6"/>
    <sheet name="آزمایشگاه " sheetId="10" r:id="rId7"/>
    <sheet name="چشم " sheetId="11" r:id="rId8"/>
    <sheet name="آنژیوگرافی و سنجش" sheetId="12" r:id="rId9"/>
    <sheet name="سنجش" sheetId="13" r:id="rId10"/>
    <sheet name="سرپایی" sheetId="14" r:id="rId11"/>
    <sheet name="Sheet1" sheetId="15" r:id="rId12"/>
  </sheets>
  <calcPr calcId="144525"/>
</workbook>
</file>

<file path=xl/calcChain.xml><?xml version="1.0" encoding="utf-8"?>
<calcChain xmlns="http://schemas.openxmlformats.org/spreadsheetml/2006/main">
  <c r="Q17" i="11" l="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16" i="11"/>
  <c r="P31" i="11"/>
  <c r="P32" i="11"/>
  <c r="P33" i="11"/>
  <c r="P34" i="11"/>
  <c r="P35" i="11"/>
  <c r="P36" i="11"/>
  <c r="P37" i="11"/>
  <c r="P38" i="11"/>
  <c r="P39" i="11"/>
  <c r="P40" i="11"/>
  <c r="P41" i="11"/>
  <c r="P42" i="11"/>
  <c r="P43" i="11"/>
  <c r="P44" i="11"/>
  <c r="P45" i="11"/>
  <c r="P46" i="11"/>
  <c r="P47" i="11"/>
  <c r="P48" i="11"/>
  <c r="P49" i="11"/>
  <c r="P50" i="11"/>
  <c r="P51" i="11"/>
  <c r="P52" i="11"/>
  <c r="P53" i="11"/>
  <c r="P28" i="11"/>
  <c r="P30" i="11"/>
  <c r="I59" i="5" l="1"/>
  <c r="G116" i="7" l="1"/>
  <c r="S57" i="11" l="1"/>
  <c r="P57" i="11"/>
  <c r="Q20" i="7" l="1"/>
  <c r="P17" i="11" l="1"/>
  <c r="P18" i="11"/>
  <c r="P19" i="11"/>
  <c r="P20" i="11"/>
  <c r="P21" i="11"/>
  <c r="P22" i="11"/>
  <c r="P23" i="11"/>
  <c r="P16" i="11"/>
  <c r="Q13" i="11"/>
  <c r="Q14" i="11"/>
  <c r="P13" i="11"/>
  <c r="P14" i="11"/>
  <c r="R5" i="3" l="1"/>
  <c r="Q5" i="3"/>
  <c r="Q82" i="7" l="1"/>
  <c r="R82" i="7"/>
  <c r="Q15" i="11" l="1"/>
  <c r="R15" i="11" s="1"/>
  <c r="S15" i="11" s="1"/>
  <c r="P15" i="11"/>
  <c r="Q7" i="11"/>
  <c r="Q8" i="11"/>
  <c r="P7" i="11"/>
  <c r="P8" i="11"/>
  <c r="Q6" i="11"/>
  <c r="R6" i="11" s="1"/>
  <c r="P6" i="11"/>
  <c r="Q10" i="11"/>
  <c r="Q11" i="11"/>
  <c r="Q12" i="11"/>
  <c r="Q9" i="11"/>
  <c r="P10" i="11"/>
  <c r="R10" i="11" s="1"/>
  <c r="P11" i="11"/>
  <c r="P12" i="11"/>
  <c r="R12" i="11" s="1"/>
  <c r="P9" i="11"/>
  <c r="R49" i="11"/>
  <c r="P55" i="11"/>
  <c r="P56" i="11"/>
  <c r="Q5" i="11"/>
  <c r="P5" i="11"/>
  <c r="Q4" i="11"/>
  <c r="P4" i="11"/>
  <c r="Q3" i="11"/>
  <c r="P3" i="11"/>
  <c r="R3" i="11" s="1"/>
  <c r="P54" i="11"/>
  <c r="R51" i="11"/>
  <c r="R42" i="11"/>
  <c r="R40" i="11"/>
  <c r="R38" i="11"/>
  <c r="R37" i="11"/>
  <c r="R33" i="11"/>
  <c r="R32" i="11"/>
  <c r="R30" i="11"/>
  <c r="P29" i="11"/>
  <c r="R28" i="11"/>
  <c r="R27" i="11"/>
  <c r="P27" i="11"/>
  <c r="P26" i="11"/>
  <c r="R26" i="11" s="1"/>
  <c r="P25" i="11"/>
  <c r="P24" i="11"/>
  <c r="R24" i="11" s="1"/>
  <c r="R21" i="11"/>
  <c r="R20" i="11"/>
  <c r="R19" i="11"/>
  <c r="R16" i="11"/>
  <c r="R13" i="11"/>
  <c r="R9" i="11"/>
  <c r="J56" i="11"/>
  <c r="I56" i="11"/>
  <c r="G56" i="11"/>
  <c r="F56" i="11"/>
  <c r="J55" i="11"/>
  <c r="I55" i="11"/>
  <c r="G55" i="11"/>
  <c r="F55" i="11"/>
  <c r="J54" i="11"/>
  <c r="I54" i="11"/>
  <c r="G54" i="11"/>
  <c r="F54" i="11"/>
  <c r="J53" i="11"/>
  <c r="I53" i="11"/>
  <c r="G53" i="11"/>
  <c r="F53" i="11"/>
  <c r="J52" i="11"/>
  <c r="I52" i="11"/>
  <c r="G52" i="11"/>
  <c r="F52" i="11"/>
  <c r="J51" i="11"/>
  <c r="I51" i="11"/>
  <c r="G51" i="11"/>
  <c r="F51" i="11"/>
  <c r="J49" i="11"/>
  <c r="I49" i="11"/>
  <c r="G49" i="11"/>
  <c r="F49" i="11"/>
  <c r="J48" i="11"/>
  <c r="I48" i="11"/>
  <c r="G48" i="11"/>
  <c r="F48" i="11"/>
  <c r="J47" i="11"/>
  <c r="I47" i="11"/>
  <c r="G47" i="11"/>
  <c r="F47" i="11"/>
  <c r="J46" i="11"/>
  <c r="I46" i="11"/>
  <c r="G46" i="11"/>
  <c r="F46" i="11"/>
  <c r="J45" i="11"/>
  <c r="I45" i="11"/>
  <c r="G45" i="11"/>
  <c r="F45" i="11"/>
  <c r="J44" i="11"/>
  <c r="I44" i="11"/>
  <c r="G44" i="11"/>
  <c r="F44" i="11"/>
  <c r="J43" i="11"/>
  <c r="I43" i="11"/>
  <c r="G43" i="11"/>
  <c r="F43" i="11"/>
  <c r="J42" i="11"/>
  <c r="I42" i="11"/>
  <c r="G42" i="11"/>
  <c r="F42" i="11"/>
  <c r="J41" i="11"/>
  <c r="I41" i="11"/>
  <c r="G41" i="11"/>
  <c r="F41" i="11"/>
  <c r="J40" i="11"/>
  <c r="I40" i="11"/>
  <c r="G40" i="11"/>
  <c r="F40" i="11"/>
  <c r="J39" i="11"/>
  <c r="I39" i="11"/>
  <c r="G39" i="11"/>
  <c r="F39" i="11"/>
  <c r="J38" i="11"/>
  <c r="I38" i="11"/>
  <c r="G38" i="11"/>
  <c r="F38" i="11"/>
  <c r="J37" i="11"/>
  <c r="I37" i="11"/>
  <c r="G37" i="11"/>
  <c r="F37" i="11"/>
  <c r="J36" i="11"/>
  <c r="I36" i="11"/>
  <c r="G36" i="11"/>
  <c r="F36" i="11"/>
  <c r="J35" i="11"/>
  <c r="I35" i="11"/>
  <c r="G35" i="11"/>
  <c r="F35" i="11"/>
  <c r="J34" i="11"/>
  <c r="I34" i="11"/>
  <c r="G34" i="11"/>
  <c r="F34" i="11"/>
  <c r="J33" i="11"/>
  <c r="I33" i="11"/>
  <c r="G33" i="11"/>
  <c r="F33" i="11"/>
  <c r="J32" i="11"/>
  <c r="I32" i="11"/>
  <c r="G32" i="11"/>
  <c r="F32" i="11"/>
  <c r="J31" i="11"/>
  <c r="I31" i="11"/>
  <c r="G31" i="11"/>
  <c r="F31" i="11"/>
  <c r="J30" i="11"/>
  <c r="I30" i="11"/>
  <c r="G30" i="11"/>
  <c r="F30" i="11"/>
  <c r="J29" i="11"/>
  <c r="I29" i="11"/>
  <c r="G29" i="11"/>
  <c r="F29" i="11"/>
  <c r="J28" i="11"/>
  <c r="I28" i="11"/>
  <c r="G28" i="11"/>
  <c r="F28" i="11"/>
  <c r="J27" i="11"/>
  <c r="I27" i="11"/>
  <c r="G27" i="11"/>
  <c r="F27" i="11"/>
  <c r="J26" i="11"/>
  <c r="I26" i="11"/>
  <c r="G26" i="11"/>
  <c r="F26" i="11"/>
  <c r="J25" i="11"/>
  <c r="I25" i="11"/>
  <c r="G25" i="11"/>
  <c r="F25" i="11"/>
  <c r="J24" i="11"/>
  <c r="I24" i="11"/>
  <c r="G24" i="11"/>
  <c r="F24" i="11"/>
  <c r="J23" i="11"/>
  <c r="I23" i="11"/>
  <c r="G23" i="11"/>
  <c r="F23" i="11"/>
  <c r="J21" i="11"/>
  <c r="I21" i="11"/>
  <c r="G21" i="11"/>
  <c r="F21" i="11"/>
  <c r="J20" i="11"/>
  <c r="I20" i="11"/>
  <c r="G20" i="11"/>
  <c r="F20" i="11"/>
  <c r="J19" i="11"/>
  <c r="I19" i="11"/>
  <c r="G19" i="11"/>
  <c r="F19" i="11"/>
  <c r="J18" i="11"/>
  <c r="I18" i="11"/>
  <c r="G18" i="11"/>
  <c r="F18" i="11"/>
  <c r="J17" i="11"/>
  <c r="I17" i="11"/>
  <c r="G17" i="11"/>
  <c r="F17" i="11"/>
  <c r="J16" i="11"/>
  <c r="I16" i="11"/>
  <c r="G16" i="11"/>
  <c r="F16" i="11"/>
  <c r="L15" i="11"/>
  <c r="J15" i="11"/>
  <c r="M15" i="11" s="1"/>
  <c r="I15" i="11"/>
  <c r="J14" i="11"/>
  <c r="I14" i="11"/>
  <c r="G14" i="11"/>
  <c r="F14" i="11"/>
  <c r="J13" i="11"/>
  <c r="I13" i="11"/>
  <c r="G13" i="11"/>
  <c r="F13" i="11"/>
  <c r="J12" i="11"/>
  <c r="I12" i="11"/>
  <c r="G12" i="11"/>
  <c r="F12" i="11"/>
  <c r="J11" i="11"/>
  <c r="I11" i="11"/>
  <c r="G11" i="11"/>
  <c r="F11" i="11"/>
  <c r="J10" i="11"/>
  <c r="I10" i="11"/>
  <c r="G10" i="11"/>
  <c r="F10" i="11"/>
  <c r="J9" i="11"/>
  <c r="I9" i="11"/>
  <c r="G9" i="11"/>
  <c r="F9" i="11"/>
  <c r="J8" i="11"/>
  <c r="I8" i="11"/>
  <c r="G8" i="11"/>
  <c r="F8" i="11"/>
  <c r="J7" i="11"/>
  <c r="I7" i="11"/>
  <c r="G7" i="11"/>
  <c r="F7" i="11"/>
  <c r="J6" i="11"/>
  <c r="I6" i="11"/>
  <c r="G6" i="11"/>
  <c r="F6" i="11"/>
  <c r="J5" i="11"/>
  <c r="I5" i="11"/>
  <c r="G5" i="11"/>
  <c r="F5" i="11"/>
  <c r="J4" i="11"/>
  <c r="I4" i="11"/>
  <c r="G4" i="11"/>
  <c r="F4" i="11"/>
  <c r="J3" i="11"/>
  <c r="I3" i="11"/>
  <c r="G3" i="11"/>
  <c r="F3" i="11"/>
  <c r="R7" i="11" l="1"/>
  <c r="R29" i="11"/>
  <c r="R36" i="11"/>
  <c r="R5" i="11"/>
  <c r="R56" i="11"/>
  <c r="M13" i="11"/>
  <c r="L24" i="11"/>
  <c r="L27" i="11"/>
  <c r="L28" i="11"/>
  <c r="L31" i="11"/>
  <c r="R18" i="11"/>
  <c r="R35" i="11"/>
  <c r="L7" i="11"/>
  <c r="L10" i="11"/>
  <c r="L11" i="11"/>
  <c r="L14" i="11"/>
  <c r="M21" i="11"/>
  <c r="M23" i="11"/>
  <c r="M24" i="11"/>
  <c r="M25" i="11"/>
  <c r="M27" i="11"/>
  <c r="N27" i="11" s="1"/>
  <c r="S27" i="11" s="1"/>
  <c r="M31" i="11"/>
  <c r="M37" i="11"/>
  <c r="M40" i="11"/>
  <c r="M41" i="11"/>
  <c r="M44" i="11"/>
  <c r="M45" i="11"/>
  <c r="N45" i="11" s="1"/>
  <c r="M48" i="11"/>
  <c r="M49" i="11"/>
  <c r="M53" i="11"/>
  <c r="M54" i="11"/>
  <c r="M56" i="11"/>
  <c r="R14" i="11"/>
  <c r="R17" i="11"/>
  <c r="R23" i="11"/>
  <c r="R25" i="11"/>
  <c r="R34" i="11"/>
  <c r="R41" i="11"/>
  <c r="R43" i="11"/>
  <c r="R4" i="11"/>
  <c r="R45" i="11"/>
  <c r="R11" i="11"/>
  <c r="R31" i="11"/>
  <c r="R48" i="11"/>
  <c r="R8" i="11"/>
  <c r="R46" i="11"/>
  <c r="R50" i="11"/>
  <c r="S50" i="11" s="1"/>
  <c r="R55" i="11"/>
  <c r="R39" i="11"/>
  <c r="R44" i="11"/>
  <c r="R47" i="11"/>
  <c r="R52" i="11"/>
  <c r="R54" i="11"/>
  <c r="R53" i="11"/>
  <c r="M4" i="11"/>
  <c r="M6" i="11"/>
  <c r="M7" i="11"/>
  <c r="M8" i="11"/>
  <c r="M10" i="11"/>
  <c r="N10" i="11" s="1"/>
  <c r="S10" i="11" s="1"/>
  <c r="M14" i="11"/>
  <c r="L17" i="11"/>
  <c r="L18" i="11"/>
  <c r="L21" i="11"/>
  <c r="N21" i="11" s="1"/>
  <c r="S21" i="11" s="1"/>
  <c r="L33" i="11"/>
  <c r="L34" i="11"/>
  <c r="L37" i="11"/>
  <c r="L38" i="11"/>
  <c r="L41" i="11"/>
  <c r="L42" i="11"/>
  <c r="L45" i="11"/>
  <c r="L46" i="11"/>
  <c r="L49" i="11"/>
  <c r="L51" i="11"/>
  <c r="L54" i="11"/>
  <c r="L55" i="11"/>
  <c r="L4" i="11"/>
  <c r="L5" i="11"/>
  <c r="M18" i="11"/>
  <c r="M19" i="11"/>
  <c r="M30" i="11"/>
  <c r="M34" i="11"/>
  <c r="M35" i="11"/>
  <c r="L3" i="11"/>
  <c r="M5" i="11"/>
  <c r="L8" i="11"/>
  <c r="L9" i="11"/>
  <c r="M11" i="11"/>
  <c r="N11" i="11" s="1"/>
  <c r="S11" i="11" s="1"/>
  <c r="M12" i="11"/>
  <c r="L16" i="11"/>
  <c r="L19" i="11"/>
  <c r="L20" i="11"/>
  <c r="L25" i="11"/>
  <c r="L26" i="11"/>
  <c r="M28" i="11"/>
  <c r="M29" i="11"/>
  <c r="L32" i="11"/>
  <c r="L35" i="11"/>
  <c r="L36" i="11"/>
  <c r="M38" i="11"/>
  <c r="N38" i="11" s="1"/>
  <c r="S38" i="11" s="1"/>
  <c r="M39" i="11"/>
  <c r="M42" i="11"/>
  <c r="M43" i="11"/>
  <c r="M46" i="11"/>
  <c r="N46" i="11" s="1"/>
  <c r="M47" i="11"/>
  <c r="M51" i="11"/>
  <c r="M52" i="11"/>
  <c r="M55" i="11"/>
  <c r="N55" i="11" s="1"/>
  <c r="M3" i="11"/>
  <c r="L6" i="11"/>
  <c r="N6" i="11" s="1"/>
  <c r="S6" i="11" s="1"/>
  <c r="M9" i="11"/>
  <c r="L12" i="11"/>
  <c r="N12" i="11" s="1"/>
  <c r="S12" i="11" s="1"/>
  <c r="L13" i="11"/>
  <c r="N13" i="11" s="1"/>
  <c r="S13" i="11" s="1"/>
  <c r="M16" i="11"/>
  <c r="N16" i="11" s="1"/>
  <c r="S16" i="11" s="1"/>
  <c r="M17" i="11"/>
  <c r="M20" i="11"/>
  <c r="L23" i="11"/>
  <c r="N23" i="11" s="1"/>
  <c r="M26" i="11"/>
  <c r="L29" i="11"/>
  <c r="L30" i="11"/>
  <c r="M32" i="11"/>
  <c r="N32" i="11" s="1"/>
  <c r="S32" i="11" s="1"/>
  <c r="M33" i="11"/>
  <c r="N33" i="11" s="1"/>
  <c r="S33" i="11" s="1"/>
  <c r="M36" i="11"/>
  <c r="L39" i="11"/>
  <c r="L40" i="11"/>
  <c r="L43" i="11"/>
  <c r="L44" i="11"/>
  <c r="L47" i="11"/>
  <c r="L48" i="11"/>
  <c r="L52" i="11"/>
  <c r="L53" i="11"/>
  <c r="L56" i="11"/>
  <c r="N56" i="11" s="1"/>
  <c r="S56" i="11" s="1"/>
  <c r="N31" i="11"/>
  <c r="N40" i="11"/>
  <c r="S40" i="11" s="1"/>
  <c r="S31" i="11" l="1"/>
  <c r="S23" i="11"/>
  <c r="N54" i="11"/>
  <c r="S54" i="11" s="1"/>
  <c r="S45" i="11"/>
  <c r="S46" i="11"/>
  <c r="N52" i="11"/>
  <c r="N35" i="11"/>
  <c r="S35" i="11" s="1"/>
  <c r="N17" i="11"/>
  <c r="S17" i="11" s="1"/>
  <c r="N7" i="11"/>
  <c r="S7" i="11" s="1"/>
  <c r="N37" i="11"/>
  <c r="S37" i="11" s="1"/>
  <c r="N43" i="11"/>
  <c r="S43" i="11" s="1"/>
  <c r="N48" i="11"/>
  <c r="S48" i="11" s="1"/>
  <c r="N25" i="11"/>
  <c r="S25" i="11" s="1"/>
  <c r="N14" i="11"/>
  <c r="S14" i="11" s="1"/>
  <c r="N44" i="11"/>
  <c r="N53" i="11"/>
  <c r="S53" i="11" s="1"/>
  <c r="N28" i="11"/>
  <c r="S28" i="11" s="1"/>
  <c r="N24" i="11"/>
  <c r="S24" i="11" s="1"/>
  <c r="N49" i="11"/>
  <c r="S49" i="11" s="1"/>
  <c r="N41" i="11"/>
  <c r="S41" i="11" s="1"/>
  <c r="N18" i="11"/>
  <c r="S18" i="11" s="1"/>
  <c r="S44" i="11"/>
  <c r="S55" i="11"/>
  <c r="N51" i="11"/>
  <c r="S51" i="11" s="1"/>
  <c r="N9" i="11"/>
  <c r="S9" i="11" s="1"/>
  <c r="N4" i="11"/>
  <c r="S4" i="11" s="1"/>
  <c r="S52" i="11"/>
  <c r="N47" i="11"/>
  <c r="S47" i="11" s="1"/>
  <c r="N39" i="11"/>
  <c r="S39" i="11" s="1"/>
  <c r="N30" i="11"/>
  <c r="S30" i="11" s="1"/>
  <c r="N29" i="11"/>
  <c r="S29" i="11" s="1"/>
  <c r="N5" i="11"/>
  <c r="S5" i="11" s="1"/>
  <c r="N42" i="11"/>
  <c r="S42" i="11" s="1"/>
  <c r="N19" i="11"/>
  <c r="S19" i="11" s="1"/>
  <c r="N34" i="11"/>
  <c r="S34" i="11" s="1"/>
  <c r="N8" i="11"/>
  <c r="S8" i="11" s="1"/>
  <c r="N3" i="11"/>
  <c r="S3" i="11" s="1"/>
  <c r="N26" i="11"/>
  <c r="S26" i="11" s="1"/>
  <c r="N36" i="11"/>
  <c r="S36" i="11" s="1"/>
  <c r="N20" i="11"/>
  <c r="S20" i="11" s="1"/>
  <c r="Q45" i="7"/>
  <c r="J3" i="14" l="1"/>
  <c r="J4" i="14"/>
  <c r="J5" i="14"/>
  <c r="J6" i="14"/>
  <c r="J7" i="14"/>
  <c r="J8" i="14"/>
  <c r="J9" i="14"/>
  <c r="J10" i="14"/>
  <c r="J11" i="14"/>
  <c r="J12" i="14"/>
  <c r="J13" i="14"/>
  <c r="J14" i="14"/>
  <c r="J15" i="14"/>
  <c r="J16" i="14"/>
  <c r="J17" i="14"/>
  <c r="J18" i="14"/>
  <c r="J2" i="14"/>
  <c r="I3" i="14"/>
  <c r="I4" i="14"/>
  <c r="I5" i="14"/>
  <c r="I6" i="14"/>
  <c r="I7" i="14"/>
  <c r="I8" i="14"/>
  <c r="I9" i="14"/>
  <c r="I10" i="14"/>
  <c r="I11" i="14"/>
  <c r="I12" i="14"/>
  <c r="I13" i="14"/>
  <c r="I14" i="14"/>
  <c r="I15" i="14"/>
  <c r="I16" i="14"/>
  <c r="I17" i="14"/>
  <c r="I18" i="14"/>
  <c r="I2" i="14"/>
  <c r="N5" i="14" l="1"/>
  <c r="N9" i="14"/>
  <c r="N13" i="14"/>
  <c r="O13" i="14" s="1"/>
  <c r="N17" i="14"/>
  <c r="J19" i="14"/>
  <c r="J20" i="14"/>
  <c r="J21" i="14"/>
  <c r="N2" i="14"/>
  <c r="N4" i="14"/>
  <c r="O4" i="14" s="1"/>
  <c r="N8" i="14"/>
  <c r="N12" i="14"/>
  <c r="O12" i="14" s="1"/>
  <c r="N16" i="14"/>
  <c r="L4" i="14"/>
  <c r="L5" i="14"/>
  <c r="L6" i="14"/>
  <c r="L7" i="14"/>
  <c r="L8" i="14"/>
  <c r="L9" i="14"/>
  <c r="L10" i="14"/>
  <c r="L11" i="14"/>
  <c r="L12" i="14"/>
  <c r="L13" i="14"/>
  <c r="L14" i="14"/>
  <c r="L15" i="14"/>
  <c r="L16" i="14"/>
  <c r="L17" i="14"/>
  <c r="L18" i="14"/>
  <c r="L3" i="14"/>
  <c r="L2" i="14"/>
  <c r="K3" i="14"/>
  <c r="K4" i="14"/>
  <c r="K5" i="14"/>
  <c r="K6" i="14"/>
  <c r="K7" i="14"/>
  <c r="K8" i="14"/>
  <c r="K9" i="14"/>
  <c r="K10" i="14"/>
  <c r="K11" i="14"/>
  <c r="K12" i="14"/>
  <c r="K13" i="14"/>
  <c r="K14" i="14"/>
  <c r="K15" i="14"/>
  <c r="K16" i="14"/>
  <c r="K17" i="14"/>
  <c r="K18" i="14"/>
  <c r="K2" i="14"/>
  <c r="I19" i="14"/>
  <c r="I20" i="14"/>
  <c r="N20" i="14" s="1"/>
  <c r="O20" i="14" s="1"/>
  <c r="I21" i="14"/>
  <c r="N21" i="14" l="1"/>
  <c r="O21" i="14" s="1"/>
  <c r="O9" i="14"/>
  <c r="O16" i="14"/>
  <c r="O17" i="14"/>
  <c r="O8" i="14"/>
  <c r="O5" i="14"/>
  <c r="O2" i="14"/>
  <c r="N19" i="14"/>
  <c r="O19" i="14" s="1"/>
  <c r="N15" i="14"/>
  <c r="O15" i="14" s="1"/>
  <c r="N11" i="14"/>
  <c r="O11" i="14" s="1"/>
  <c r="N7" i="14"/>
  <c r="O7" i="14" s="1"/>
  <c r="N3" i="14"/>
  <c r="O3" i="14" s="1"/>
  <c r="N18" i="14"/>
  <c r="O18" i="14" s="1"/>
  <c r="N14" i="14"/>
  <c r="O14" i="14" s="1"/>
  <c r="N10" i="14"/>
  <c r="O10" i="14" s="1"/>
  <c r="N6" i="14"/>
  <c r="O6" i="14" s="1"/>
  <c r="H4" i="13" l="1"/>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L57" i="13" s="1"/>
  <c r="M57" i="13" s="1"/>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3" i="13"/>
  <c r="J82" i="13"/>
  <c r="I82" i="13"/>
  <c r="K82" i="13" s="1"/>
  <c r="G82" i="13"/>
  <c r="L82" i="13" s="1"/>
  <c r="M82" i="13" s="1"/>
  <c r="J81" i="13"/>
  <c r="I81" i="13"/>
  <c r="L81" i="13"/>
  <c r="M81" i="13" s="1"/>
  <c r="G81" i="13"/>
  <c r="J80" i="13"/>
  <c r="I80" i="13"/>
  <c r="K80" i="13" s="1"/>
  <c r="G80" i="13"/>
  <c r="L80" i="13" s="1"/>
  <c r="M80" i="13" s="1"/>
  <c r="J79" i="13"/>
  <c r="K79" i="13" s="1"/>
  <c r="I79" i="13"/>
  <c r="L79" i="13"/>
  <c r="G79" i="13"/>
  <c r="J78" i="13"/>
  <c r="I78" i="13"/>
  <c r="G78" i="13"/>
  <c r="J77" i="13"/>
  <c r="I77" i="13"/>
  <c r="G77" i="13"/>
  <c r="L77" i="13" s="1"/>
  <c r="M77" i="13" s="1"/>
  <c r="J76" i="13"/>
  <c r="I76" i="13"/>
  <c r="K76" i="13" s="1"/>
  <c r="G76" i="13"/>
  <c r="J75" i="13"/>
  <c r="I75" i="13"/>
  <c r="G75" i="13"/>
  <c r="L75" i="13" s="1"/>
  <c r="M75" i="13" s="1"/>
  <c r="J74" i="13"/>
  <c r="I74" i="13"/>
  <c r="K74" i="13" s="1"/>
  <c r="G74" i="13"/>
  <c r="J73" i="13"/>
  <c r="I73" i="13"/>
  <c r="G73" i="13"/>
  <c r="J72" i="13"/>
  <c r="I72" i="13"/>
  <c r="K72" i="13" s="1"/>
  <c r="G72" i="13"/>
  <c r="L72" i="13" s="1"/>
  <c r="M72" i="13" s="1"/>
  <c r="J71" i="13"/>
  <c r="I71" i="13"/>
  <c r="G71" i="13"/>
  <c r="L71" i="13" s="1"/>
  <c r="M71" i="13" s="1"/>
  <c r="J70" i="13"/>
  <c r="I70" i="13"/>
  <c r="K70" i="13" s="1"/>
  <c r="G70" i="13"/>
  <c r="L69" i="13"/>
  <c r="M69" i="13" s="1"/>
  <c r="J69" i="13"/>
  <c r="I69" i="13"/>
  <c r="K69" i="13" s="1"/>
  <c r="G69" i="13"/>
  <c r="J68" i="13"/>
  <c r="I68" i="13"/>
  <c r="K68" i="13" s="1"/>
  <c r="G68" i="13"/>
  <c r="J67" i="13"/>
  <c r="K67" i="13" s="1"/>
  <c r="I67" i="13"/>
  <c r="L67" i="13"/>
  <c r="G67" i="13"/>
  <c r="J66" i="13"/>
  <c r="I66" i="13"/>
  <c r="G66" i="13"/>
  <c r="L66" i="13" s="1"/>
  <c r="M66" i="13" s="1"/>
  <c r="J65" i="13"/>
  <c r="I65" i="13"/>
  <c r="K65" i="13" s="1"/>
  <c r="G65" i="13"/>
  <c r="L65" i="13" s="1"/>
  <c r="M65" i="13" s="1"/>
  <c r="J64" i="13"/>
  <c r="I64" i="13"/>
  <c r="K64" i="13" s="1"/>
  <c r="G64" i="13"/>
  <c r="L64" i="13" s="1"/>
  <c r="M64" i="13" s="1"/>
  <c r="J63" i="13"/>
  <c r="I63" i="13"/>
  <c r="G63" i="13"/>
  <c r="L63" i="13" s="1"/>
  <c r="J62" i="13"/>
  <c r="I62" i="13"/>
  <c r="K62" i="13" s="1"/>
  <c r="G62" i="13"/>
  <c r="L61" i="13"/>
  <c r="M61" i="13" s="1"/>
  <c r="J61" i="13"/>
  <c r="I61" i="13"/>
  <c r="K61" i="13" s="1"/>
  <c r="G61" i="13"/>
  <c r="J60" i="13"/>
  <c r="I60" i="13"/>
  <c r="K60" i="13" s="1"/>
  <c r="G60" i="13"/>
  <c r="L60" i="13" s="1"/>
  <c r="M60" i="13" s="1"/>
  <c r="J59" i="13"/>
  <c r="K59" i="13" s="1"/>
  <c r="I59" i="13"/>
  <c r="L59" i="13"/>
  <c r="M59" i="13" s="1"/>
  <c r="G59" i="13"/>
  <c r="J58" i="13"/>
  <c r="I58" i="13"/>
  <c r="G58" i="13"/>
  <c r="J57" i="13"/>
  <c r="I57" i="13"/>
  <c r="K57" i="13" s="1"/>
  <c r="G57" i="13"/>
  <c r="J56" i="13"/>
  <c r="I56" i="13"/>
  <c r="K56" i="13" s="1"/>
  <c r="G56" i="13"/>
  <c r="L56" i="13" s="1"/>
  <c r="M56" i="13" s="1"/>
  <c r="J55" i="13"/>
  <c r="K55" i="13" s="1"/>
  <c r="I55" i="13"/>
  <c r="L55" i="13"/>
  <c r="M55" i="13" s="1"/>
  <c r="G55" i="13"/>
  <c r="J54" i="13"/>
  <c r="I54" i="13"/>
  <c r="G54" i="13"/>
  <c r="J53" i="13"/>
  <c r="I53" i="13"/>
  <c r="G53" i="13"/>
  <c r="L53" i="13" s="1"/>
  <c r="M53" i="13" s="1"/>
  <c r="J52" i="13"/>
  <c r="I52" i="13"/>
  <c r="K52" i="13" s="1"/>
  <c r="G52" i="13"/>
  <c r="J51" i="13"/>
  <c r="I51" i="13"/>
  <c r="G51" i="13"/>
  <c r="L51" i="13" s="1"/>
  <c r="J50" i="13"/>
  <c r="I50" i="13"/>
  <c r="K50" i="13" s="1"/>
  <c r="G50" i="13"/>
  <c r="L50" i="13" s="1"/>
  <c r="M50" i="13" s="1"/>
  <c r="J49" i="13"/>
  <c r="I49" i="13"/>
  <c r="L49" i="13"/>
  <c r="M49" i="13" s="1"/>
  <c r="G49" i="13"/>
  <c r="J48" i="13"/>
  <c r="I48" i="13"/>
  <c r="K48" i="13" s="1"/>
  <c r="G48" i="13"/>
  <c r="L47" i="13"/>
  <c r="M47" i="13" s="1"/>
  <c r="J47" i="13"/>
  <c r="I47" i="13"/>
  <c r="G47" i="13"/>
  <c r="J46" i="13"/>
  <c r="I46" i="13"/>
  <c r="G46" i="13"/>
  <c r="L46" i="13" s="1"/>
  <c r="M46" i="13" s="1"/>
  <c r="J45" i="13"/>
  <c r="I45" i="13"/>
  <c r="G45" i="13"/>
  <c r="L45" i="13" s="1"/>
  <c r="M45" i="13" s="1"/>
  <c r="J44" i="13"/>
  <c r="I44" i="13"/>
  <c r="K44" i="13" s="1"/>
  <c r="G44" i="13"/>
  <c r="L44" i="13" s="1"/>
  <c r="M44" i="13" s="1"/>
  <c r="L43" i="13"/>
  <c r="M43" i="13" s="1"/>
  <c r="J43" i="13"/>
  <c r="I43" i="13"/>
  <c r="G43" i="13"/>
  <c r="J42" i="13"/>
  <c r="I42" i="13"/>
  <c r="K42" i="13" s="1"/>
  <c r="G42" i="13"/>
  <c r="L42" i="13" s="1"/>
  <c r="M42" i="13" s="1"/>
  <c r="J41" i="13"/>
  <c r="I41" i="13"/>
  <c r="L41" i="13"/>
  <c r="M41" i="13" s="1"/>
  <c r="G41" i="13"/>
  <c r="J40" i="13"/>
  <c r="I40" i="13"/>
  <c r="K40" i="13" s="1"/>
  <c r="G40" i="13"/>
  <c r="L39" i="13"/>
  <c r="M39" i="13" s="1"/>
  <c r="J39" i="13"/>
  <c r="I39" i="13"/>
  <c r="G39" i="13"/>
  <c r="J38" i="13"/>
  <c r="I38" i="13"/>
  <c r="G38" i="13"/>
  <c r="L38" i="13" s="1"/>
  <c r="M38" i="13" s="1"/>
  <c r="J37" i="13"/>
  <c r="I37" i="13"/>
  <c r="G37" i="13"/>
  <c r="L37" i="13" s="1"/>
  <c r="M37" i="13" s="1"/>
  <c r="J36" i="13"/>
  <c r="I36" i="13"/>
  <c r="K36" i="13" s="1"/>
  <c r="G36" i="13"/>
  <c r="L36" i="13" s="1"/>
  <c r="M36" i="13" s="1"/>
  <c r="L35" i="13"/>
  <c r="M35" i="13" s="1"/>
  <c r="J35" i="13"/>
  <c r="I35" i="13"/>
  <c r="G35" i="13"/>
  <c r="J34" i="13"/>
  <c r="I34" i="13"/>
  <c r="K34" i="13" s="1"/>
  <c r="G34" i="13"/>
  <c r="L34" i="13" s="1"/>
  <c r="M34" i="13" s="1"/>
  <c r="J33" i="13"/>
  <c r="I33" i="13"/>
  <c r="L33" i="13"/>
  <c r="M33" i="13" s="1"/>
  <c r="G33" i="13"/>
  <c r="J32" i="13"/>
  <c r="I32" i="13"/>
  <c r="K32" i="13" s="1"/>
  <c r="G32" i="13"/>
  <c r="L31" i="13"/>
  <c r="M31" i="13" s="1"/>
  <c r="J31" i="13"/>
  <c r="I31" i="13"/>
  <c r="G31" i="13"/>
  <c r="J30" i="13"/>
  <c r="I30" i="13"/>
  <c r="G30" i="13"/>
  <c r="L30" i="13" s="1"/>
  <c r="M30" i="13" s="1"/>
  <c r="J29" i="13"/>
  <c r="I29" i="13"/>
  <c r="G29" i="13"/>
  <c r="L29" i="13" s="1"/>
  <c r="M29" i="13" s="1"/>
  <c r="J28" i="13"/>
  <c r="I28" i="13"/>
  <c r="K28" i="13" s="1"/>
  <c r="G28" i="13"/>
  <c r="L28" i="13" s="1"/>
  <c r="M28" i="13" s="1"/>
  <c r="L27" i="13"/>
  <c r="M27" i="13" s="1"/>
  <c r="J27" i="13"/>
  <c r="I27" i="13"/>
  <c r="G27" i="13"/>
  <c r="J26" i="13"/>
  <c r="I26" i="13"/>
  <c r="K26" i="13" s="1"/>
  <c r="G26" i="13"/>
  <c r="L26" i="13" s="1"/>
  <c r="M26" i="13" s="1"/>
  <c r="J25" i="13"/>
  <c r="I25" i="13"/>
  <c r="L25" i="13"/>
  <c r="M25" i="13" s="1"/>
  <c r="G25" i="13"/>
  <c r="J24" i="13"/>
  <c r="I24" i="13"/>
  <c r="K24" i="13" s="1"/>
  <c r="G24" i="13"/>
  <c r="L24" i="13" s="1"/>
  <c r="M24" i="13" s="1"/>
  <c r="L23" i="13"/>
  <c r="M23" i="13" s="1"/>
  <c r="J23" i="13"/>
  <c r="I23" i="13"/>
  <c r="G23" i="13"/>
  <c r="J22" i="13"/>
  <c r="I22" i="13"/>
  <c r="G22" i="13"/>
  <c r="J21" i="13"/>
  <c r="I21" i="13"/>
  <c r="G21" i="13"/>
  <c r="L21" i="13" s="1"/>
  <c r="M21" i="13" s="1"/>
  <c r="J20" i="13"/>
  <c r="I20" i="13"/>
  <c r="G20" i="13"/>
  <c r="L20" i="13" s="1"/>
  <c r="M20" i="13" s="1"/>
  <c r="J19" i="13"/>
  <c r="I19" i="13"/>
  <c r="G19" i="13"/>
  <c r="J18" i="13"/>
  <c r="I18" i="13"/>
  <c r="K18" i="13" s="1"/>
  <c r="G18" i="13"/>
  <c r="L17" i="13"/>
  <c r="M17" i="13" s="1"/>
  <c r="J17" i="13"/>
  <c r="I17" i="13"/>
  <c r="K17" i="13" s="1"/>
  <c r="G17" i="13"/>
  <c r="J16" i="13"/>
  <c r="I16" i="13"/>
  <c r="G16" i="13"/>
  <c r="J15" i="13"/>
  <c r="I15" i="13"/>
  <c r="G15" i="13"/>
  <c r="J14" i="13"/>
  <c r="I14" i="13"/>
  <c r="G14" i="13"/>
  <c r="J13" i="13"/>
  <c r="I13" i="13"/>
  <c r="G13" i="13"/>
  <c r="L13" i="13" s="1"/>
  <c r="M13" i="13" s="1"/>
  <c r="J12" i="13"/>
  <c r="I12" i="13"/>
  <c r="K12" i="13" s="1"/>
  <c r="G12" i="13"/>
  <c r="L12" i="13" s="1"/>
  <c r="M12" i="13" s="1"/>
  <c r="J11" i="13"/>
  <c r="I11" i="13"/>
  <c r="K11" i="13" s="1"/>
  <c r="G11" i="13"/>
  <c r="J10" i="13"/>
  <c r="I10" i="13"/>
  <c r="G10" i="13"/>
  <c r="J9" i="13"/>
  <c r="I9" i="13"/>
  <c r="G9" i="13"/>
  <c r="L9" i="13" s="1"/>
  <c r="M9" i="13" s="1"/>
  <c r="J8" i="13"/>
  <c r="I8" i="13"/>
  <c r="K8" i="13" s="1"/>
  <c r="G8" i="13"/>
  <c r="L8" i="13" s="1"/>
  <c r="M8" i="13" s="1"/>
  <c r="J7" i="13"/>
  <c r="I7" i="13"/>
  <c r="G7" i="13"/>
  <c r="L7" i="13" s="1"/>
  <c r="M7" i="13" s="1"/>
  <c r="J6" i="13"/>
  <c r="I6" i="13"/>
  <c r="G6" i="13"/>
  <c r="J5" i="13"/>
  <c r="I5" i="13"/>
  <c r="L5" i="13"/>
  <c r="M5" i="13" s="1"/>
  <c r="G5" i="13"/>
  <c r="J4" i="13"/>
  <c r="I4" i="13"/>
  <c r="K4" i="13" s="1"/>
  <c r="G4" i="13"/>
  <c r="L4" i="13" s="1"/>
  <c r="M4" i="13" s="1"/>
  <c r="J3" i="13"/>
  <c r="K3" i="13" s="1"/>
  <c r="I3" i="13"/>
  <c r="G3" i="13"/>
  <c r="L3" i="13" s="1"/>
  <c r="M3" i="13" s="1"/>
  <c r="L73" i="13" l="1"/>
  <c r="M73" i="13" s="1"/>
  <c r="K5" i="13"/>
  <c r="K6" i="13"/>
  <c r="K7" i="13"/>
  <c r="K9" i="13"/>
  <c r="K10" i="13"/>
  <c r="L11" i="13"/>
  <c r="M11" i="13" s="1"/>
  <c r="K14" i="13"/>
  <c r="L15" i="13"/>
  <c r="M15" i="13" s="1"/>
  <c r="K15" i="13"/>
  <c r="K16" i="13"/>
  <c r="L19" i="13"/>
  <c r="M19" i="13" s="1"/>
  <c r="K19" i="13"/>
  <c r="K20" i="13"/>
  <c r="K22" i="13"/>
  <c r="K23" i="13"/>
  <c r="K27" i="13"/>
  <c r="K30" i="13"/>
  <c r="K31" i="13"/>
  <c r="K35" i="13"/>
  <c r="K38" i="13"/>
  <c r="K39" i="13"/>
  <c r="K43" i="13"/>
  <c r="K46" i="13"/>
  <c r="K47" i="13"/>
  <c r="K51" i="13"/>
  <c r="K53" i="13"/>
  <c r="K54" i="13"/>
  <c r="K58" i="13"/>
  <c r="K63" i="13"/>
  <c r="K66" i="13"/>
  <c r="K71" i="13"/>
  <c r="K73" i="13"/>
  <c r="K75" i="13"/>
  <c r="K77" i="13"/>
  <c r="K78" i="13"/>
  <c r="K81" i="13"/>
  <c r="L16" i="13"/>
  <c r="M16" i="13" s="1"/>
  <c r="L6" i="13"/>
  <c r="M6" i="13" s="1"/>
  <c r="L18" i="13"/>
  <c r="M18" i="13" s="1"/>
  <c r="L58" i="13"/>
  <c r="M58" i="13" s="1"/>
  <c r="L74" i="13"/>
  <c r="M74" i="13" s="1"/>
  <c r="L14" i="13"/>
  <c r="M14" i="13" s="1"/>
  <c r="L32" i="13"/>
  <c r="M32" i="13" s="1"/>
  <c r="L40" i="13"/>
  <c r="M40" i="13" s="1"/>
  <c r="L48" i="13"/>
  <c r="M48" i="13" s="1"/>
  <c r="L52" i="13"/>
  <c r="M52" i="13" s="1"/>
  <c r="L54" i="13"/>
  <c r="M54" i="13" s="1"/>
  <c r="L68" i="13"/>
  <c r="M68" i="13" s="1"/>
  <c r="L70" i="13"/>
  <c r="M70" i="13" s="1"/>
  <c r="L10" i="13"/>
  <c r="M10" i="13" s="1"/>
  <c r="L22" i="13"/>
  <c r="M22" i="13" s="1"/>
  <c r="L62" i="13"/>
  <c r="M62" i="13" s="1"/>
  <c r="L76" i="13"/>
  <c r="M76" i="13" s="1"/>
  <c r="L78" i="13"/>
  <c r="M78" i="13" s="1"/>
  <c r="K25" i="13"/>
  <c r="K33" i="13"/>
  <c r="K41" i="13"/>
  <c r="K49" i="13"/>
  <c r="M51" i="13"/>
  <c r="M67" i="13"/>
  <c r="K13" i="13"/>
  <c r="K21" i="13"/>
  <c r="K29" i="13"/>
  <c r="K37" i="13"/>
  <c r="K45" i="13"/>
  <c r="M63" i="13"/>
  <c r="M79" i="13"/>
  <c r="J4"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3" i="12"/>
  <c r="I4" i="12"/>
  <c r="K4" i="12" s="1"/>
  <c r="I5" i="12"/>
  <c r="K5" i="12" s="1"/>
  <c r="I6" i="12"/>
  <c r="K6" i="12" s="1"/>
  <c r="I7" i="12"/>
  <c r="K7" i="12" s="1"/>
  <c r="I8" i="12"/>
  <c r="K8" i="12" s="1"/>
  <c r="I9" i="12"/>
  <c r="K9" i="12" s="1"/>
  <c r="I10" i="12"/>
  <c r="K10" i="12" s="1"/>
  <c r="I11" i="12"/>
  <c r="K11" i="12" s="1"/>
  <c r="I12" i="12"/>
  <c r="K12" i="12" s="1"/>
  <c r="I13" i="12"/>
  <c r="K13" i="12" s="1"/>
  <c r="I14" i="12"/>
  <c r="K14" i="12" s="1"/>
  <c r="I15" i="12"/>
  <c r="K15" i="12" s="1"/>
  <c r="I16" i="12"/>
  <c r="K16" i="12" s="1"/>
  <c r="I17" i="12"/>
  <c r="K17" i="12" s="1"/>
  <c r="I18" i="12"/>
  <c r="K18" i="12" s="1"/>
  <c r="I19" i="12"/>
  <c r="K19" i="12" s="1"/>
  <c r="I20" i="12"/>
  <c r="K20" i="12" s="1"/>
  <c r="I21" i="12"/>
  <c r="K21" i="12" s="1"/>
  <c r="I22" i="12"/>
  <c r="K22" i="12" s="1"/>
  <c r="I23" i="12"/>
  <c r="K23" i="12" s="1"/>
  <c r="I24" i="12"/>
  <c r="K24" i="12" s="1"/>
  <c r="I25" i="12"/>
  <c r="K25" i="12" s="1"/>
  <c r="I26" i="12"/>
  <c r="K26" i="12" s="1"/>
  <c r="I27" i="12"/>
  <c r="K27" i="12" s="1"/>
  <c r="I28" i="12"/>
  <c r="K28" i="12" s="1"/>
  <c r="I29" i="12"/>
  <c r="K29" i="12" s="1"/>
  <c r="I30" i="12"/>
  <c r="K30" i="12" s="1"/>
  <c r="I31" i="12"/>
  <c r="K31" i="12" s="1"/>
  <c r="I32" i="12"/>
  <c r="K32" i="12" s="1"/>
  <c r="I33" i="12"/>
  <c r="K33" i="12" s="1"/>
  <c r="I34" i="12"/>
  <c r="K34" i="12" s="1"/>
  <c r="I35" i="12"/>
  <c r="K35" i="12" s="1"/>
  <c r="I36" i="12"/>
  <c r="K36" i="12" s="1"/>
  <c r="I37" i="12"/>
  <c r="K37" i="12" s="1"/>
  <c r="I38" i="12"/>
  <c r="K38" i="12" s="1"/>
  <c r="I39" i="12"/>
  <c r="K39" i="12" s="1"/>
  <c r="I40" i="12"/>
  <c r="K40" i="12" s="1"/>
  <c r="I41" i="12"/>
  <c r="K41" i="12" s="1"/>
  <c r="I42" i="12"/>
  <c r="K42" i="12" s="1"/>
  <c r="I43" i="12"/>
  <c r="K43" i="12" s="1"/>
  <c r="I44" i="12"/>
  <c r="K44" i="12" s="1"/>
  <c r="I45" i="12"/>
  <c r="K45" i="12" s="1"/>
  <c r="I46" i="12"/>
  <c r="K46" i="12" s="1"/>
  <c r="I47" i="12"/>
  <c r="K47" i="12" s="1"/>
  <c r="I48" i="12"/>
  <c r="K48" i="12" s="1"/>
  <c r="I49" i="12"/>
  <c r="K49" i="12" s="1"/>
  <c r="I50" i="12"/>
  <c r="K50" i="12" s="1"/>
  <c r="I51" i="12"/>
  <c r="K51" i="12" s="1"/>
  <c r="I52" i="12"/>
  <c r="K52" i="12" s="1"/>
  <c r="I53" i="12"/>
  <c r="K53" i="12" s="1"/>
  <c r="I54" i="12"/>
  <c r="K54" i="12" s="1"/>
  <c r="I55" i="12"/>
  <c r="K55" i="12" s="1"/>
  <c r="I56" i="12"/>
  <c r="K56" i="12" s="1"/>
  <c r="I57" i="12"/>
  <c r="K57" i="12" s="1"/>
  <c r="I58" i="12"/>
  <c r="K58" i="12" s="1"/>
  <c r="I59" i="12"/>
  <c r="K59" i="12" s="1"/>
  <c r="I60" i="12"/>
  <c r="K60" i="12" s="1"/>
  <c r="I61" i="12"/>
  <c r="K61" i="12" s="1"/>
  <c r="I62" i="12"/>
  <c r="K62" i="12" s="1"/>
  <c r="I63" i="12"/>
  <c r="K63" i="12" s="1"/>
  <c r="I64" i="12"/>
  <c r="K64" i="12" s="1"/>
  <c r="I65" i="12"/>
  <c r="K65" i="12" s="1"/>
  <c r="I66" i="12"/>
  <c r="K66" i="12" s="1"/>
  <c r="I67" i="12"/>
  <c r="K67" i="12" s="1"/>
  <c r="I68" i="12"/>
  <c r="K68" i="12" s="1"/>
  <c r="I69" i="12"/>
  <c r="K69" i="12" s="1"/>
  <c r="I70" i="12"/>
  <c r="K70" i="12" s="1"/>
  <c r="I71" i="12"/>
  <c r="K71" i="12" s="1"/>
  <c r="I72" i="12"/>
  <c r="K72" i="12" s="1"/>
  <c r="I73" i="12"/>
  <c r="K73" i="12" s="1"/>
  <c r="I74" i="12"/>
  <c r="K74" i="12" s="1"/>
  <c r="I75" i="12"/>
  <c r="K75" i="12" s="1"/>
  <c r="I76" i="12"/>
  <c r="K76" i="12" s="1"/>
  <c r="I77" i="12"/>
  <c r="K77" i="12" s="1"/>
  <c r="I78" i="12"/>
  <c r="K78" i="12" s="1"/>
  <c r="I79" i="12"/>
  <c r="K79" i="12" s="1"/>
  <c r="I80" i="12"/>
  <c r="K80" i="12" s="1"/>
  <c r="I81" i="12"/>
  <c r="K81" i="12" s="1"/>
  <c r="I82" i="12"/>
  <c r="K82" i="12" s="1"/>
  <c r="I3" i="12"/>
  <c r="K3" i="12" s="1"/>
  <c r="H4" i="12" l="1"/>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3" i="12"/>
  <c r="G4" i="12"/>
  <c r="L4" i="12" s="1"/>
  <c r="M4" i="12" s="1"/>
  <c r="G5" i="12"/>
  <c r="L5" i="12" s="1"/>
  <c r="M5" i="12" s="1"/>
  <c r="G6" i="12"/>
  <c r="L6" i="12" s="1"/>
  <c r="M6" i="12" s="1"/>
  <c r="G7" i="12"/>
  <c r="L7" i="12" s="1"/>
  <c r="M7" i="12" s="1"/>
  <c r="G8" i="12"/>
  <c r="L8" i="12" s="1"/>
  <c r="M8" i="12" s="1"/>
  <c r="G9" i="12"/>
  <c r="L9" i="12" s="1"/>
  <c r="M9" i="12" s="1"/>
  <c r="G10" i="12"/>
  <c r="L10" i="12" s="1"/>
  <c r="M10" i="12" s="1"/>
  <c r="G11" i="12"/>
  <c r="L11" i="12" s="1"/>
  <c r="M11" i="12" s="1"/>
  <c r="G12" i="12"/>
  <c r="L12" i="12" s="1"/>
  <c r="M12" i="12" s="1"/>
  <c r="G13" i="12"/>
  <c r="L13" i="12" s="1"/>
  <c r="M13" i="12" s="1"/>
  <c r="G14" i="12"/>
  <c r="L14" i="12" s="1"/>
  <c r="M14" i="12" s="1"/>
  <c r="G15" i="12"/>
  <c r="L15" i="12" s="1"/>
  <c r="M15" i="12" s="1"/>
  <c r="G16" i="12"/>
  <c r="L16" i="12" s="1"/>
  <c r="M16" i="12" s="1"/>
  <c r="G17" i="12"/>
  <c r="L17" i="12" s="1"/>
  <c r="M17" i="12" s="1"/>
  <c r="G18" i="12"/>
  <c r="L18" i="12" s="1"/>
  <c r="M18" i="12" s="1"/>
  <c r="G19" i="12"/>
  <c r="L19" i="12" s="1"/>
  <c r="M19" i="12" s="1"/>
  <c r="G20" i="12"/>
  <c r="L20" i="12" s="1"/>
  <c r="M20" i="12" s="1"/>
  <c r="G21" i="12"/>
  <c r="L21" i="12" s="1"/>
  <c r="M21" i="12" s="1"/>
  <c r="G22" i="12"/>
  <c r="L22" i="12" s="1"/>
  <c r="M22" i="12" s="1"/>
  <c r="G23" i="12"/>
  <c r="L23" i="12" s="1"/>
  <c r="M23" i="12" s="1"/>
  <c r="G24" i="12"/>
  <c r="L24" i="12" s="1"/>
  <c r="M24" i="12" s="1"/>
  <c r="G25" i="12"/>
  <c r="L25" i="12" s="1"/>
  <c r="M25" i="12" s="1"/>
  <c r="G26" i="12"/>
  <c r="L26" i="12" s="1"/>
  <c r="M26" i="12" s="1"/>
  <c r="G27" i="12"/>
  <c r="L27" i="12" s="1"/>
  <c r="M27" i="12" s="1"/>
  <c r="G28" i="12"/>
  <c r="L28" i="12" s="1"/>
  <c r="M28" i="12" s="1"/>
  <c r="G29" i="12"/>
  <c r="L29" i="12" s="1"/>
  <c r="M29" i="12" s="1"/>
  <c r="G30" i="12"/>
  <c r="L30" i="12" s="1"/>
  <c r="M30" i="12" s="1"/>
  <c r="G31" i="12"/>
  <c r="L31" i="12" s="1"/>
  <c r="M31" i="12" s="1"/>
  <c r="G32" i="12"/>
  <c r="L32" i="12" s="1"/>
  <c r="M32" i="12" s="1"/>
  <c r="G33" i="12"/>
  <c r="L33" i="12" s="1"/>
  <c r="M33" i="12" s="1"/>
  <c r="G34" i="12"/>
  <c r="L34" i="12" s="1"/>
  <c r="M34" i="12" s="1"/>
  <c r="G35" i="12"/>
  <c r="L35" i="12" s="1"/>
  <c r="M35" i="12" s="1"/>
  <c r="G36" i="12"/>
  <c r="L36" i="12" s="1"/>
  <c r="M36" i="12" s="1"/>
  <c r="G37" i="12"/>
  <c r="L37" i="12" s="1"/>
  <c r="M37" i="12" s="1"/>
  <c r="G38" i="12"/>
  <c r="L38" i="12" s="1"/>
  <c r="M38" i="12" s="1"/>
  <c r="G39" i="12"/>
  <c r="L39" i="12" s="1"/>
  <c r="M39" i="12" s="1"/>
  <c r="G40" i="12"/>
  <c r="L40" i="12" s="1"/>
  <c r="M40" i="12" s="1"/>
  <c r="G41" i="12"/>
  <c r="L41" i="12" s="1"/>
  <c r="M41" i="12" s="1"/>
  <c r="G42" i="12"/>
  <c r="L42" i="12" s="1"/>
  <c r="M42" i="12" s="1"/>
  <c r="G43" i="12"/>
  <c r="L43" i="12" s="1"/>
  <c r="M43" i="12" s="1"/>
  <c r="G44" i="12"/>
  <c r="L44" i="12" s="1"/>
  <c r="M44" i="12" s="1"/>
  <c r="G45" i="12"/>
  <c r="L45" i="12" s="1"/>
  <c r="M45" i="12" s="1"/>
  <c r="G46" i="12"/>
  <c r="L46" i="12" s="1"/>
  <c r="M46" i="12" s="1"/>
  <c r="G47" i="12"/>
  <c r="L47" i="12" s="1"/>
  <c r="M47" i="12" s="1"/>
  <c r="G48" i="12"/>
  <c r="L48" i="12" s="1"/>
  <c r="M48" i="12" s="1"/>
  <c r="G49" i="12"/>
  <c r="L49" i="12" s="1"/>
  <c r="M49" i="12" s="1"/>
  <c r="G50" i="12"/>
  <c r="L50" i="12" s="1"/>
  <c r="M50" i="12" s="1"/>
  <c r="G51" i="12"/>
  <c r="L51" i="12" s="1"/>
  <c r="M51" i="12" s="1"/>
  <c r="G52" i="12"/>
  <c r="L52" i="12" s="1"/>
  <c r="M52" i="12" s="1"/>
  <c r="G53" i="12"/>
  <c r="L53" i="12" s="1"/>
  <c r="M53" i="12" s="1"/>
  <c r="G54" i="12"/>
  <c r="L54" i="12" s="1"/>
  <c r="M54" i="12" s="1"/>
  <c r="G55" i="12"/>
  <c r="L55" i="12" s="1"/>
  <c r="M55" i="12" s="1"/>
  <c r="G56" i="12"/>
  <c r="L56" i="12" s="1"/>
  <c r="M56" i="12" s="1"/>
  <c r="G57" i="12"/>
  <c r="L57" i="12" s="1"/>
  <c r="M57" i="12" s="1"/>
  <c r="G58" i="12"/>
  <c r="L58" i="12" s="1"/>
  <c r="M58" i="12" s="1"/>
  <c r="G59" i="12"/>
  <c r="L59" i="12" s="1"/>
  <c r="M59" i="12" s="1"/>
  <c r="G60" i="12"/>
  <c r="L60" i="12" s="1"/>
  <c r="M60" i="12" s="1"/>
  <c r="G61" i="12"/>
  <c r="L61" i="12" s="1"/>
  <c r="M61" i="12" s="1"/>
  <c r="G62" i="12"/>
  <c r="L62" i="12" s="1"/>
  <c r="M62" i="12" s="1"/>
  <c r="G63" i="12"/>
  <c r="L63" i="12" s="1"/>
  <c r="M63" i="12" s="1"/>
  <c r="G64" i="12"/>
  <c r="L64" i="12" s="1"/>
  <c r="M64" i="12" s="1"/>
  <c r="G65" i="12"/>
  <c r="L65" i="12" s="1"/>
  <c r="M65" i="12" s="1"/>
  <c r="G66" i="12"/>
  <c r="L66" i="12" s="1"/>
  <c r="M66" i="12" s="1"/>
  <c r="G67" i="12"/>
  <c r="L67" i="12" s="1"/>
  <c r="M67" i="12" s="1"/>
  <c r="G68" i="12"/>
  <c r="L68" i="12" s="1"/>
  <c r="M68" i="12" s="1"/>
  <c r="G69" i="12"/>
  <c r="L69" i="12" s="1"/>
  <c r="M69" i="12" s="1"/>
  <c r="G70" i="12"/>
  <c r="L70" i="12" s="1"/>
  <c r="M70" i="12" s="1"/>
  <c r="G71" i="12"/>
  <c r="L71" i="12" s="1"/>
  <c r="M71" i="12" s="1"/>
  <c r="G72" i="12"/>
  <c r="L72" i="12" s="1"/>
  <c r="M72" i="12" s="1"/>
  <c r="G73" i="12"/>
  <c r="L73" i="12" s="1"/>
  <c r="M73" i="12" s="1"/>
  <c r="G74" i="12"/>
  <c r="L74" i="12" s="1"/>
  <c r="M74" i="12" s="1"/>
  <c r="G75" i="12"/>
  <c r="L75" i="12" s="1"/>
  <c r="M75" i="12" s="1"/>
  <c r="G76" i="12"/>
  <c r="L76" i="12" s="1"/>
  <c r="M76" i="12" s="1"/>
  <c r="G77" i="12"/>
  <c r="L77" i="12" s="1"/>
  <c r="M77" i="12" s="1"/>
  <c r="G78" i="12"/>
  <c r="L78" i="12" s="1"/>
  <c r="M78" i="12" s="1"/>
  <c r="G79" i="12"/>
  <c r="L79" i="12" s="1"/>
  <c r="M79" i="12" s="1"/>
  <c r="G80" i="12"/>
  <c r="L80" i="12" s="1"/>
  <c r="M80" i="12" s="1"/>
  <c r="G81" i="12"/>
  <c r="L81" i="12" s="1"/>
  <c r="M81" i="12" s="1"/>
  <c r="G82" i="12"/>
  <c r="L82" i="12" s="1"/>
  <c r="M82" i="12" s="1"/>
  <c r="G3" i="12"/>
  <c r="L3" i="12" s="1"/>
  <c r="M3" i="12" s="1"/>
  <c r="Q31" i="7" l="1"/>
  <c r="Q32" i="7"/>
  <c r="Q33" i="7"/>
  <c r="Q34" i="7"/>
  <c r="Q35" i="7"/>
  <c r="Q36" i="7"/>
  <c r="Q37" i="7"/>
  <c r="Q38" i="7"/>
  <c r="Q39" i="7"/>
  <c r="Q40" i="7"/>
  <c r="R6" i="7"/>
  <c r="R7" i="7"/>
  <c r="R8" i="7"/>
  <c r="R9" i="7"/>
  <c r="R10" i="7"/>
  <c r="R11" i="7"/>
  <c r="R12" i="7"/>
  <c r="R13" i="7"/>
  <c r="R14" i="7"/>
  <c r="R15" i="7"/>
  <c r="R16" i="7"/>
  <c r="R17" i="7"/>
  <c r="R18" i="7"/>
  <c r="R19" i="7"/>
  <c r="R20" i="7"/>
  <c r="R21" i="7"/>
  <c r="R22" i="7"/>
  <c r="Q6" i="7"/>
  <c r="Q7" i="7"/>
  <c r="Q8" i="7"/>
  <c r="Q9" i="7"/>
  <c r="Q10" i="7"/>
  <c r="Q11" i="7"/>
  <c r="Q12" i="7"/>
  <c r="Q13" i="7"/>
  <c r="Q14" i="7"/>
  <c r="Q15" i="7"/>
  <c r="Q16" i="7"/>
  <c r="Q17" i="7"/>
  <c r="Q18" i="7"/>
  <c r="Q19" i="7"/>
  <c r="Q21" i="7"/>
  <c r="Q22" i="7"/>
  <c r="Q58" i="7" l="1"/>
  <c r="R58" i="7"/>
  <c r="Q83" i="7" l="1"/>
  <c r="R83" i="7"/>
  <c r="Q81" i="7" l="1"/>
  <c r="R81" i="7"/>
  <c r="Q80" i="7"/>
  <c r="R80" i="7"/>
  <c r="Q79" i="7"/>
  <c r="R79" i="7"/>
  <c r="Q78" i="7"/>
  <c r="R78" i="7"/>
  <c r="Q77" i="7"/>
  <c r="R77" i="7"/>
  <c r="Q76" i="7"/>
  <c r="R76" i="7"/>
  <c r="Q75" i="7"/>
  <c r="R75" i="7"/>
  <c r="Q74" i="7"/>
  <c r="R74" i="7"/>
  <c r="Q72" i="7"/>
  <c r="Q73" i="7"/>
  <c r="R72" i="7"/>
  <c r="R73" i="7"/>
  <c r="Q71" i="7"/>
  <c r="R71" i="7"/>
  <c r="Q69" i="7"/>
  <c r="Q70" i="7"/>
  <c r="R69" i="7"/>
  <c r="R70" i="7"/>
  <c r="Q68" i="7"/>
  <c r="R68" i="7"/>
  <c r="Q67" i="7"/>
  <c r="R67" i="7"/>
  <c r="R65" i="7"/>
  <c r="S65" i="7" s="1"/>
  <c r="T65" i="7" s="1"/>
  <c r="R66" i="7"/>
  <c r="S66" i="7" s="1"/>
  <c r="T66" i="7" s="1"/>
  <c r="P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O4" i="6"/>
  <c r="Q4" i="6" s="1"/>
  <c r="O5" i="6"/>
  <c r="Q5" i="6" s="1"/>
  <c r="O6" i="6"/>
  <c r="Q6" i="6" s="1"/>
  <c r="O7" i="6"/>
  <c r="Q7" i="6" s="1"/>
  <c r="O8" i="6"/>
  <c r="Q8" i="6" s="1"/>
  <c r="O9" i="6"/>
  <c r="Q9" i="6" s="1"/>
  <c r="O10" i="6"/>
  <c r="Q10" i="6" s="1"/>
  <c r="O11" i="6"/>
  <c r="Q11" i="6" s="1"/>
  <c r="O12" i="6"/>
  <c r="Q12" i="6" s="1"/>
  <c r="O13" i="6"/>
  <c r="Q13" i="6" s="1"/>
  <c r="O14" i="6"/>
  <c r="Q14" i="6" s="1"/>
  <c r="O15" i="6"/>
  <c r="Q15" i="6" s="1"/>
  <c r="O16" i="6"/>
  <c r="Q16" i="6" s="1"/>
  <c r="O17" i="6"/>
  <c r="Q17" i="6" s="1"/>
  <c r="O18" i="6"/>
  <c r="Q18" i="6" s="1"/>
  <c r="O19" i="6"/>
  <c r="Q19" i="6" s="1"/>
  <c r="O20" i="6"/>
  <c r="Q20" i="6" s="1"/>
  <c r="O21" i="6"/>
  <c r="Q21" i="6" s="1"/>
  <c r="O22" i="6"/>
  <c r="Q22" i="6" s="1"/>
  <c r="O23" i="6"/>
  <c r="Q23" i="6" s="1"/>
  <c r="O24" i="6"/>
  <c r="Q24" i="6" s="1"/>
  <c r="O25" i="6"/>
  <c r="Q25" i="6" s="1"/>
  <c r="O26" i="6"/>
  <c r="Q26" i="6" s="1"/>
  <c r="O27" i="6"/>
  <c r="Q27" i="6" s="1"/>
  <c r="O28" i="6"/>
  <c r="Q28" i="6" s="1"/>
  <c r="O29" i="6"/>
  <c r="Q29" i="6" s="1"/>
  <c r="O30" i="6"/>
  <c r="Q30" i="6" s="1"/>
  <c r="O31" i="6"/>
  <c r="Q31" i="6" s="1"/>
  <c r="O32" i="6"/>
  <c r="Q32" i="6" s="1"/>
  <c r="O33" i="6"/>
  <c r="Q33" i="6" s="1"/>
  <c r="O34" i="6"/>
  <c r="Q34" i="6" s="1"/>
  <c r="O35" i="6"/>
  <c r="Q35" i="6" s="1"/>
  <c r="O36" i="6"/>
  <c r="Q36" i="6" s="1"/>
  <c r="O37" i="6"/>
  <c r="Q37" i="6" s="1"/>
  <c r="O38" i="6"/>
  <c r="Q38" i="6" s="1"/>
  <c r="O39" i="6"/>
  <c r="Q39" i="6" s="1"/>
  <c r="O40" i="6"/>
  <c r="Q40" i="6" s="1"/>
  <c r="O41" i="6"/>
  <c r="Q41" i="6" s="1"/>
  <c r="O42" i="6"/>
  <c r="Q42" i="6" s="1"/>
  <c r="O43" i="6"/>
  <c r="Q43" i="6" s="1"/>
  <c r="O44" i="6"/>
  <c r="Q44" i="6" s="1"/>
  <c r="O45" i="6"/>
  <c r="Q45" i="6" s="1"/>
  <c r="O46" i="6"/>
  <c r="Q46" i="6" s="1"/>
  <c r="O47" i="6"/>
  <c r="Q47" i="6" s="1"/>
  <c r="O48" i="6"/>
  <c r="Q48" i="6" s="1"/>
  <c r="O49" i="6"/>
  <c r="Q49" i="6" s="1"/>
  <c r="O50" i="6"/>
  <c r="Q50" i="6" s="1"/>
  <c r="O51" i="6"/>
  <c r="Q51" i="6" s="1"/>
  <c r="O52" i="6"/>
  <c r="Q52" i="6" s="1"/>
  <c r="O53" i="6"/>
  <c r="Q53" i="6" s="1"/>
  <c r="O54" i="6"/>
  <c r="Q54" i="6" s="1"/>
  <c r="O55" i="6"/>
  <c r="Q55" i="6" s="1"/>
  <c r="O56" i="6"/>
  <c r="Q56" i="6" s="1"/>
  <c r="O57" i="6"/>
  <c r="Q57" i="6" s="1"/>
  <c r="O58" i="6"/>
  <c r="Q58" i="6" s="1"/>
  <c r="O59" i="6"/>
  <c r="Q59" i="6" s="1"/>
  <c r="O60" i="6"/>
  <c r="Q60" i="6" s="1"/>
  <c r="O61" i="6"/>
  <c r="Q61" i="6" s="1"/>
  <c r="O62" i="6"/>
  <c r="Q62" i="6" s="1"/>
  <c r="O63" i="6"/>
  <c r="Q63" i="6" s="1"/>
  <c r="O64" i="6"/>
  <c r="Q64" i="6" s="1"/>
  <c r="O65" i="6"/>
  <c r="Q65" i="6" s="1"/>
  <c r="O66" i="6"/>
  <c r="Q66" i="6" s="1"/>
  <c r="O67" i="6"/>
  <c r="Q67" i="6" s="1"/>
  <c r="O68" i="6"/>
  <c r="Q68" i="6" s="1"/>
  <c r="O69" i="6"/>
  <c r="Q69" i="6" s="1"/>
  <c r="O70" i="6"/>
  <c r="Q70" i="6" s="1"/>
  <c r="O71" i="6"/>
  <c r="Q71" i="6" s="1"/>
  <c r="O72" i="6"/>
  <c r="Q72" i="6" s="1"/>
  <c r="O73" i="6"/>
  <c r="Q73" i="6" s="1"/>
  <c r="O74" i="6"/>
  <c r="Q74" i="6" s="1"/>
  <c r="O75" i="6"/>
  <c r="Q75" i="6" s="1"/>
  <c r="O76" i="6"/>
  <c r="Q76" i="6" s="1"/>
  <c r="O77" i="6"/>
  <c r="Q77" i="6" s="1"/>
  <c r="O78" i="6"/>
  <c r="Q78" i="6" s="1"/>
  <c r="O79" i="6"/>
  <c r="Q79" i="6" s="1"/>
  <c r="O80" i="6"/>
  <c r="Q80" i="6" s="1"/>
  <c r="O81" i="6"/>
  <c r="Q81" i="6" s="1"/>
  <c r="O82" i="6"/>
  <c r="Q82" i="6" s="1"/>
  <c r="O83" i="6"/>
  <c r="Q83" i="6" s="1"/>
  <c r="O84" i="6"/>
  <c r="Q84" i="6" s="1"/>
  <c r="O85" i="6"/>
  <c r="Q85" i="6" s="1"/>
  <c r="O86" i="6"/>
  <c r="Q86" i="6" s="1"/>
  <c r="O87" i="6"/>
  <c r="Q87" i="6" s="1"/>
  <c r="O88" i="6"/>
  <c r="Q88" i="6" s="1"/>
  <c r="O89" i="6"/>
  <c r="Q89" i="6" s="1"/>
  <c r="O90" i="6"/>
  <c r="Q90" i="6" s="1"/>
  <c r="O91" i="6"/>
  <c r="Q91" i="6" s="1"/>
  <c r="O92" i="6"/>
  <c r="Q92" i="6" s="1"/>
  <c r="O93" i="6"/>
  <c r="Q93" i="6" s="1"/>
  <c r="O94" i="6"/>
  <c r="Q94" i="6" s="1"/>
  <c r="O95" i="6"/>
  <c r="Q95" i="6" s="1"/>
  <c r="O96" i="6"/>
  <c r="Q96" i="6" s="1"/>
  <c r="O97" i="6"/>
  <c r="Q97" i="6" s="1"/>
  <c r="O98" i="6"/>
  <c r="Q98" i="6" s="1"/>
  <c r="O99" i="6"/>
  <c r="Q99" i="6" s="1"/>
  <c r="O100" i="6"/>
  <c r="Q100" i="6" s="1"/>
  <c r="O101" i="6"/>
  <c r="Q101" i="6" s="1"/>
  <c r="O102" i="6"/>
  <c r="Q102" i="6" s="1"/>
  <c r="O103" i="6"/>
  <c r="Q103" i="6" s="1"/>
  <c r="O104" i="6"/>
  <c r="Q104" i="6" s="1"/>
  <c r="O105" i="6"/>
  <c r="Q105" i="6" s="1"/>
  <c r="O106" i="6"/>
  <c r="Q106" i="6" s="1"/>
  <c r="O107" i="6"/>
  <c r="Q107" i="6" s="1"/>
  <c r="O108" i="6"/>
  <c r="Q108" i="6" s="1"/>
  <c r="O109" i="6"/>
  <c r="Q109" i="6" s="1"/>
  <c r="O110" i="6"/>
  <c r="Q110" i="6" s="1"/>
  <c r="O111" i="6"/>
  <c r="Q111" i="6" s="1"/>
  <c r="O112" i="6"/>
  <c r="Q112" i="6" s="1"/>
  <c r="O113" i="6"/>
  <c r="Q113" i="6" s="1"/>
  <c r="O114" i="6"/>
  <c r="Q114" i="6" s="1"/>
  <c r="O115" i="6"/>
  <c r="Q115" i="6" s="1"/>
  <c r="O116" i="6"/>
  <c r="Q116" i="6" s="1"/>
  <c r="O117" i="6"/>
  <c r="Q117" i="6" s="1"/>
  <c r="O118" i="6"/>
  <c r="Q118" i="6" s="1"/>
  <c r="O119" i="6"/>
  <c r="Q119" i="6" s="1"/>
  <c r="O120" i="6"/>
  <c r="Q120" i="6" s="1"/>
  <c r="O121" i="6"/>
  <c r="Q121" i="6" s="1"/>
  <c r="O122" i="6"/>
  <c r="Q122" i="6" s="1"/>
  <c r="O123" i="6"/>
  <c r="Q123" i="6" s="1"/>
  <c r="O124" i="6"/>
  <c r="Q124" i="6" s="1"/>
  <c r="O125" i="6"/>
  <c r="Q125" i="6" s="1"/>
  <c r="O126" i="6"/>
  <c r="Q126" i="6" s="1"/>
  <c r="O127" i="6"/>
  <c r="Q127" i="6" s="1"/>
  <c r="O128" i="6"/>
  <c r="Q128" i="6" s="1"/>
  <c r="O129" i="6"/>
  <c r="Q129" i="6" s="1"/>
  <c r="O130" i="6"/>
  <c r="Q130" i="6" s="1"/>
  <c r="O131" i="6"/>
  <c r="Q131" i="6" s="1"/>
  <c r="O132" i="6"/>
  <c r="Q132" i="6" s="1"/>
  <c r="O133" i="6"/>
  <c r="Q133" i="6" s="1"/>
  <c r="O134" i="6"/>
  <c r="Q134" i="6" s="1"/>
  <c r="O135" i="6"/>
  <c r="Q135" i="6" s="1"/>
  <c r="P4" i="5"/>
  <c r="P5" i="5"/>
  <c r="P6" i="5"/>
  <c r="Q6" i="5" s="1"/>
  <c r="P7" i="5"/>
  <c r="P8" i="5"/>
  <c r="P9" i="5"/>
  <c r="P10" i="5"/>
  <c r="Q10" i="5" s="1"/>
  <c r="P11" i="5"/>
  <c r="P12" i="5"/>
  <c r="P13" i="5"/>
  <c r="P14" i="5"/>
  <c r="Q14" i="5" s="1"/>
  <c r="P15" i="5"/>
  <c r="P16" i="5"/>
  <c r="P17" i="5"/>
  <c r="P18" i="5"/>
  <c r="Q18" i="5" s="1"/>
  <c r="P19" i="5"/>
  <c r="P20" i="5"/>
  <c r="P21" i="5"/>
  <c r="P22" i="5"/>
  <c r="Q22" i="5" s="1"/>
  <c r="P23" i="5"/>
  <c r="P24" i="5"/>
  <c r="P25" i="5"/>
  <c r="P26" i="5"/>
  <c r="Q26" i="5" s="1"/>
  <c r="P27" i="5"/>
  <c r="P28" i="5"/>
  <c r="P29" i="5"/>
  <c r="P30" i="5"/>
  <c r="Q30" i="5" s="1"/>
  <c r="P31" i="5"/>
  <c r="P32" i="5"/>
  <c r="P33" i="5"/>
  <c r="P34" i="5"/>
  <c r="Q34" i="5" s="1"/>
  <c r="P35" i="5"/>
  <c r="P36" i="5"/>
  <c r="P37" i="5"/>
  <c r="P38" i="5"/>
  <c r="Q38" i="5" s="1"/>
  <c r="P39" i="5"/>
  <c r="P40" i="5"/>
  <c r="P41" i="5"/>
  <c r="P42" i="5"/>
  <c r="Q42" i="5" s="1"/>
  <c r="P43" i="5"/>
  <c r="P44" i="5"/>
  <c r="P45" i="5"/>
  <c r="P46" i="5"/>
  <c r="Q46" i="5" s="1"/>
  <c r="P47" i="5"/>
  <c r="P48" i="5"/>
  <c r="P49" i="5"/>
  <c r="P50" i="5"/>
  <c r="Q50" i="5" s="1"/>
  <c r="P51" i="5"/>
  <c r="P52" i="5"/>
  <c r="P53" i="5"/>
  <c r="P54" i="5"/>
  <c r="Q54" i="5" s="1"/>
  <c r="P55" i="5"/>
  <c r="P56" i="5"/>
  <c r="P57" i="5"/>
  <c r="P58" i="5"/>
  <c r="Q58" i="5" s="1"/>
  <c r="P59" i="5"/>
  <c r="P60" i="5"/>
  <c r="P61" i="5"/>
  <c r="P62" i="5"/>
  <c r="Q62" i="5" s="1"/>
  <c r="P63" i="5"/>
  <c r="P64" i="5"/>
  <c r="P65" i="5"/>
  <c r="P66" i="5"/>
  <c r="Q66" i="5" s="1"/>
  <c r="P67" i="5"/>
  <c r="P68" i="5"/>
  <c r="P69" i="5"/>
  <c r="P70" i="5"/>
  <c r="Q70" i="5" s="1"/>
  <c r="P71" i="5"/>
  <c r="P72" i="5"/>
  <c r="P73" i="5"/>
  <c r="P74" i="5"/>
  <c r="Q74" i="5" s="1"/>
  <c r="P75" i="5"/>
  <c r="P76" i="5"/>
  <c r="P77" i="5"/>
  <c r="P78" i="5"/>
  <c r="P79" i="5"/>
  <c r="P80" i="5"/>
  <c r="P81" i="5"/>
  <c r="P82" i="5"/>
  <c r="P83" i="5"/>
  <c r="P84" i="5"/>
  <c r="O4" i="5"/>
  <c r="Q4" i="5" s="1"/>
  <c r="O5" i="5"/>
  <c r="Q5" i="5" s="1"/>
  <c r="O6" i="5"/>
  <c r="O7" i="5"/>
  <c r="Q7" i="5" s="1"/>
  <c r="O8" i="5"/>
  <c r="Q8" i="5" s="1"/>
  <c r="O9" i="5"/>
  <c r="Q9" i="5" s="1"/>
  <c r="O10" i="5"/>
  <c r="O11" i="5"/>
  <c r="Q11" i="5" s="1"/>
  <c r="O12" i="5"/>
  <c r="Q12" i="5" s="1"/>
  <c r="O13" i="5"/>
  <c r="Q13" i="5" s="1"/>
  <c r="O14" i="5"/>
  <c r="O15" i="5"/>
  <c r="Q15" i="5" s="1"/>
  <c r="O16" i="5"/>
  <c r="Q16" i="5" s="1"/>
  <c r="O17" i="5"/>
  <c r="Q17" i="5" s="1"/>
  <c r="O18" i="5"/>
  <c r="O19" i="5"/>
  <c r="Q19" i="5" s="1"/>
  <c r="O20" i="5"/>
  <c r="Q20" i="5" s="1"/>
  <c r="O21" i="5"/>
  <c r="Q21" i="5" s="1"/>
  <c r="O22" i="5"/>
  <c r="O23" i="5"/>
  <c r="Q23" i="5" s="1"/>
  <c r="O24" i="5"/>
  <c r="Q24" i="5" s="1"/>
  <c r="O25" i="5"/>
  <c r="Q25" i="5" s="1"/>
  <c r="O26" i="5"/>
  <c r="O27" i="5"/>
  <c r="Q27" i="5" s="1"/>
  <c r="O28" i="5"/>
  <c r="Q28" i="5" s="1"/>
  <c r="O29" i="5"/>
  <c r="Q29" i="5" s="1"/>
  <c r="O30" i="5"/>
  <c r="O31" i="5"/>
  <c r="Q31" i="5" s="1"/>
  <c r="O32" i="5"/>
  <c r="Q32" i="5" s="1"/>
  <c r="O33" i="5"/>
  <c r="Q33" i="5" s="1"/>
  <c r="O34" i="5"/>
  <c r="O35" i="5"/>
  <c r="Q35" i="5" s="1"/>
  <c r="O36" i="5"/>
  <c r="Q36" i="5" s="1"/>
  <c r="O37" i="5"/>
  <c r="Q37" i="5" s="1"/>
  <c r="O38" i="5"/>
  <c r="O39" i="5"/>
  <c r="Q39" i="5" s="1"/>
  <c r="O40" i="5"/>
  <c r="Q40" i="5" s="1"/>
  <c r="O41" i="5"/>
  <c r="Q41" i="5" s="1"/>
  <c r="O42" i="5"/>
  <c r="O43" i="5"/>
  <c r="Q43" i="5" s="1"/>
  <c r="O44" i="5"/>
  <c r="Q44" i="5" s="1"/>
  <c r="O45" i="5"/>
  <c r="Q45" i="5" s="1"/>
  <c r="O46" i="5"/>
  <c r="O47" i="5"/>
  <c r="Q47" i="5" s="1"/>
  <c r="O48" i="5"/>
  <c r="Q48" i="5" s="1"/>
  <c r="O49" i="5"/>
  <c r="Q49" i="5" s="1"/>
  <c r="O50" i="5"/>
  <c r="O51" i="5"/>
  <c r="Q51" i="5" s="1"/>
  <c r="O52" i="5"/>
  <c r="Q52" i="5" s="1"/>
  <c r="O53" i="5"/>
  <c r="Q53" i="5" s="1"/>
  <c r="O54" i="5"/>
  <c r="O55" i="5"/>
  <c r="Q55" i="5" s="1"/>
  <c r="O56" i="5"/>
  <c r="Q56" i="5" s="1"/>
  <c r="O57" i="5"/>
  <c r="Q57" i="5" s="1"/>
  <c r="O58" i="5"/>
  <c r="O59" i="5"/>
  <c r="Q59" i="5" s="1"/>
  <c r="O60" i="5"/>
  <c r="Q60" i="5" s="1"/>
  <c r="O61" i="5"/>
  <c r="Q61" i="5" s="1"/>
  <c r="O62" i="5"/>
  <c r="O63" i="5"/>
  <c r="Q63" i="5" s="1"/>
  <c r="O64" i="5"/>
  <c r="Q64" i="5" s="1"/>
  <c r="O65" i="5"/>
  <c r="Q65" i="5" s="1"/>
  <c r="O66" i="5"/>
  <c r="O67" i="5"/>
  <c r="Q67" i="5" s="1"/>
  <c r="O68" i="5"/>
  <c r="Q68" i="5" s="1"/>
  <c r="O69" i="5"/>
  <c r="Q69" i="5" s="1"/>
  <c r="O70" i="5"/>
  <c r="O71" i="5"/>
  <c r="Q71" i="5" s="1"/>
  <c r="O72" i="5"/>
  <c r="Q72" i="5" s="1"/>
  <c r="O73" i="5"/>
  <c r="Q73" i="5" s="1"/>
  <c r="O74" i="5"/>
  <c r="O75" i="5"/>
  <c r="Q75" i="5" s="1"/>
  <c r="O76" i="5"/>
  <c r="Q76" i="5" s="1"/>
  <c r="O77" i="5"/>
  <c r="Q77" i="5" s="1"/>
  <c r="O78" i="5"/>
  <c r="Q78" i="5" s="1"/>
  <c r="O79" i="5"/>
  <c r="Q79" i="5" s="1"/>
  <c r="O80" i="5"/>
  <c r="Q80" i="5" s="1"/>
  <c r="O81" i="5"/>
  <c r="Q81" i="5" s="1"/>
  <c r="O82" i="5"/>
  <c r="Q82" i="5" s="1"/>
  <c r="O83" i="5"/>
  <c r="Q83" i="5" s="1"/>
  <c r="O84" i="5"/>
  <c r="Q84" i="5" s="1"/>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0" i="4"/>
  <c r="P121" i="4"/>
  <c r="P122" i="4"/>
  <c r="P123" i="4"/>
  <c r="P124" i="4"/>
  <c r="P125" i="4"/>
  <c r="P126" i="4"/>
  <c r="P127" i="4"/>
  <c r="P128" i="4"/>
  <c r="P129" i="4"/>
  <c r="P130" i="4"/>
  <c r="P131" i="4"/>
  <c r="P132" i="4"/>
  <c r="P133" i="4"/>
  <c r="P134" i="4"/>
  <c r="P135" i="4"/>
  <c r="P136" i="4"/>
  <c r="P137" i="4"/>
  <c r="P138" i="4"/>
  <c r="P139" i="4"/>
  <c r="P140" i="4"/>
  <c r="P141" i="4"/>
  <c r="P142" i="4"/>
  <c r="P143" i="4"/>
  <c r="P144" i="4"/>
  <c r="P145" i="4"/>
  <c r="P146" i="4"/>
  <c r="P147" i="4"/>
  <c r="P148" i="4"/>
  <c r="P149" i="4"/>
  <c r="P150" i="4"/>
  <c r="P151" i="4"/>
  <c r="P152" i="4"/>
  <c r="P153" i="4"/>
  <c r="P154" i="4"/>
  <c r="P155" i="4"/>
  <c r="P156" i="4"/>
  <c r="P157" i="4"/>
  <c r="P158" i="4"/>
  <c r="P159" i="4"/>
  <c r="P160" i="4"/>
  <c r="P161" i="4"/>
  <c r="P162" i="4"/>
  <c r="P163" i="4"/>
  <c r="P164" i="4"/>
  <c r="P165" i="4"/>
  <c r="P166" i="4"/>
  <c r="P167" i="4"/>
  <c r="P168" i="4"/>
  <c r="P169" i="4"/>
  <c r="P170" i="4"/>
  <c r="P171" i="4"/>
  <c r="P172" i="4"/>
  <c r="P173" i="4"/>
  <c r="P174" i="4"/>
  <c r="P175" i="4"/>
  <c r="P176" i="4"/>
  <c r="P177" i="4"/>
  <c r="P178" i="4"/>
  <c r="P179" i="4"/>
  <c r="P180" i="4"/>
  <c r="P181" i="4"/>
  <c r="P182" i="4"/>
  <c r="P183" i="4"/>
  <c r="P184" i="4"/>
  <c r="P185" i="4"/>
  <c r="P186" i="4"/>
  <c r="P187" i="4"/>
  <c r="P188" i="4"/>
  <c r="P189" i="4"/>
  <c r="P190" i="4"/>
  <c r="P191" i="4"/>
  <c r="P192" i="4"/>
  <c r="P193" i="4"/>
  <c r="P194" i="4"/>
  <c r="P195" i="4"/>
  <c r="P196" i="4"/>
  <c r="P197" i="4"/>
  <c r="P198" i="4"/>
  <c r="P199" i="4"/>
  <c r="P200" i="4"/>
  <c r="P201" i="4"/>
  <c r="P202" i="4"/>
  <c r="P203" i="4"/>
  <c r="P204" i="4"/>
  <c r="P205" i="4"/>
  <c r="P206" i="4"/>
  <c r="P207" i="4"/>
  <c r="P208" i="4"/>
  <c r="P209" i="4"/>
  <c r="P210" i="4"/>
  <c r="P211" i="4"/>
  <c r="P212" i="4"/>
  <c r="P213" i="4"/>
  <c r="P214" i="4"/>
  <c r="P215" i="4"/>
  <c r="P216" i="4"/>
  <c r="P217" i="4"/>
  <c r="P218" i="4"/>
  <c r="P219" i="4"/>
  <c r="P220" i="4"/>
  <c r="P221" i="4"/>
  <c r="P222" i="4"/>
  <c r="P223" i="4"/>
  <c r="P224" i="4"/>
  <c r="P225" i="4"/>
  <c r="P226" i="4"/>
  <c r="P227" i="4"/>
  <c r="P228" i="4"/>
  <c r="P229" i="4"/>
  <c r="P230" i="4"/>
  <c r="P231" i="4"/>
  <c r="P232" i="4"/>
  <c r="P233" i="4"/>
  <c r="P234" i="4"/>
  <c r="P235" i="4"/>
  <c r="P236" i="4"/>
  <c r="P237" i="4"/>
  <c r="P238" i="4"/>
  <c r="P239" i="4"/>
  <c r="P240" i="4"/>
  <c r="P241" i="4"/>
  <c r="P242" i="4"/>
  <c r="P243" i="4"/>
  <c r="P244" i="4"/>
  <c r="P245" i="4"/>
  <c r="P246" i="4"/>
  <c r="P247" i="4"/>
  <c r="P248" i="4"/>
  <c r="P249" i="4"/>
  <c r="P250" i="4"/>
  <c r="P251" i="4"/>
  <c r="P252" i="4"/>
  <c r="P253" i="4"/>
  <c r="P254" i="4"/>
  <c r="P255" i="4"/>
  <c r="P256" i="4"/>
  <c r="P257" i="4"/>
  <c r="P258" i="4"/>
  <c r="P259" i="4"/>
  <c r="P260" i="4"/>
  <c r="P261" i="4"/>
  <c r="P262" i="4"/>
  <c r="P263" i="4"/>
  <c r="P264" i="4"/>
  <c r="P265" i="4"/>
  <c r="P266" i="4"/>
  <c r="P267" i="4"/>
  <c r="P268" i="4"/>
  <c r="P269" i="4"/>
  <c r="P270" i="4"/>
  <c r="P271" i="4"/>
  <c r="P272" i="4"/>
  <c r="P273" i="4"/>
  <c r="P274" i="4"/>
  <c r="P275" i="4"/>
  <c r="P276" i="4"/>
  <c r="P277" i="4"/>
  <c r="P278" i="4"/>
  <c r="P279" i="4"/>
  <c r="P280" i="4"/>
  <c r="P281" i="4"/>
  <c r="P282" i="4"/>
  <c r="P283" i="4"/>
  <c r="P284" i="4"/>
  <c r="P285" i="4"/>
  <c r="P286" i="4"/>
  <c r="P287" i="4"/>
  <c r="P288" i="4"/>
  <c r="P289" i="4"/>
  <c r="P290" i="4"/>
  <c r="P291" i="4"/>
  <c r="P292" i="4"/>
  <c r="P293" i="4"/>
  <c r="P294" i="4"/>
  <c r="P295" i="4"/>
  <c r="P296" i="4"/>
  <c r="P297" i="4"/>
  <c r="P298" i="4"/>
  <c r="P299" i="4"/>
  <c r="P300" i="4"/>
  <c r="P301" i="4"/>
  <c r="P302" i="4"/>
  <c r="P303" i="4"/>
  <c r="P304" i="4"/>
  <c r="P305" i="4"/>
  <c r="P306" i="4"/>
  <c r="P307" i="4"/>
  <c r="P308" i="4"/>
  <c r="P309" i="4"/>
  <c r="P310" i="4"/>
  <c r="P311" i="4"/>
  <c r="P312" i="4"/>
  <c r="P313" i="4"/>
  <c r="P314" i="4"/>
  <c r="P315" i="4"/>
  <c r="P316" i="4"/>
  <c r="P317" i="4"/>
  <c r="P318" i="4"/>
  <c r="O4" i="4"/>
  <c r="Q4" i="4" s="1"/>
  <c r="O5" i="4"/>
  <c r="Q5" i="4" s="1"/>
  <c r="O6" i="4"/>
  <c r="Q6" i="4" s="1"/>
  <c r="O7" i="4"/>
  <c r="Q7" i="4" s="1"/>
  <c r="O8" i="4"/>
  <c r="Q8" i="4" s="1"/>
  <c r="O9" i="4"/>
  <c r="Q9" i="4" s="1"/>
  <c r="O10" i="4"/>
  <c r="Q10" i="4" s="1"/>
  <c r="O11" i="4"/>
  <c r="Q11" i="4" s="1"/>
  <c r="O12" i="4"/>
  <c r="Q12" i="4" s="1"/>
  <c r="O13" i="4"/>
  <c r="Q13" i="4" s="1"/>
  <c r="O14" i="4"/>
  <c r="Q14" i="4" s="1"/>
  <c r="O15" i="4"/>
  <c r="Q15" i="4" s="1"/>
  <c r="O16" i="4"/>
  <c r="Q16" i="4" s="1"/>
  <c r="O17" i="4"/>
  <c r="Q17" i="4" s="1"/>
  <c r="O18" i="4"/>
  <c r="Q18" i="4" s="1"/>
  <c r="O19" i="4"/>
  <c r="Q19" i="4" s="1"/>
  <c r="O20" i="4"/>
  <c r="Q20" i="4" s="1"/>
  <c r="O21" i="4"/>
  <c r="Q21" i="4" s="1"/>
  <c r="O22" i="4"/>
  <c r="Q22" i="4" s="1"/>
  <c r="O23" i="4"/>
  <c r="Q23" i="4" s="1"/>
  <c r="O24" i="4"/>
  <c r="Q24" i="4" s="1"/>
  <c r="O25" i="4"/>
  <c r="Q25" i="4" s="1"/>
  <c r="O26" i="4"/>
  <c r="Q26" i="4" s="1"/>
  <c r="O27" i="4"/>
  <c r="Q27" i="4" s="1"/>
  <c r="O28" i="4"/>
  <c r="Q28" i="4" s="1"/>
  <c r="O29" i="4"/>
  <c r="Q29" i="4" s="1"/>
  <c r="O30" i="4"/>
  <c r="Q30" i="4" s="1"/>
  <c r="O31" i="4"/>
  <c r="Q31" i="4" s="1"/>
  <c r="O32" i="4"/>
  <c r="Q32" i="4" s="1"/>
  <c r="O33" i="4"/>
  <c r="Q33" i="4" s="1"/>
  <c r="O34" i="4"/>
  <c r="Q34" i="4" s="1"/>
  <c r="O35" i="4"/>
  <c r="Q35" i="4" s="1"/>
  <c r="O36" i="4"/>
  <c r="Q36" i="4" s="1"/>
  <c r="O37" i="4"/>
  <c r="Q37" i="4" s="1"/>
  <c r="O38" i="4"/>
  <c r="Q38" i="4" s="1"/>
  <c r="O39" i="4"/>
  <c r="Q39" i="4" s="1"/>
  <c r="O40" i="4"/>
  <c r="Q40" i="4" s="1"/>
  <c r="O41" i="4"/>
  <c r="Q41" i="4" s="1"/>
  <c r="O42" i="4"/>
  <c r="Q42" i="4" s="1"/>
  <c r="O43" i="4"/>
  <c r="Q43" i="4" s="1"/>
  <c r="O44" i="4"/>
  <c r="Q44" i="4" s="1"/>
  <c r="O45" i="4"/>
  <c r="Q45" i="4" s="1"/>
  <c r="O46" i="4"/>
  <c r="Q46" i="4" s="1"/>
  <c r="O47" i="4"/>
  <c r="Q47" i="4" s="1"/>
  <c r="O48" i="4"/>
  <c r="Q48" i="4" s="1"/>
  <c r="O49" i="4"/>
  <c r="Q49" i="4" s="1"/>
  <c r="O50" i="4"/>
  <c r="Q50" i="4" s="1"/>
  <c r="O51" i="4"/>
  <c r="Q51" i="4" s="1"/>
  <c r="O52" i="4"/>
  <c r="Q52" i="4" s="1"/>
  <c r="O53" i="4"/>
  <c r="Q53" i="4" s="1"/>
  <c r="O54" i="4"/>
  <c r="Q54" i="4" s="1"/>
  <c r="O55" i="4"/>
  <c r="Q55" i="4" s="1"/>
  <c r="O56" i="4"/>
  <c r="Q56" i="4" s="1"/>
  <c r="O57" i="4"/>
  <c r="Q57" i="4" s="1"/>
  <c r="O58" i="4"/>
  <c r="Q58" i="4" s="1"/>
  <c r="O59" i="4"/>
  <c r="Q59" i="4" s="1"/>
  <c r="O60" i="4"/>
  <c r="Q60" i="4" s="1"/>
  <c r="O61" i="4"/>
  <c r="Q61" i="4" s="1"/>
  <c r="O62" i="4"/>
  <c r="Q62" i="4" s="1"/>
  <c r="O63" i="4"/>
  <c r="Q63" i="4" s="1"/>
  <c r="O64" i="4"/>
  <c r="Q64" i="4" s="1"/>
  <c r="O65" i="4"/>
  <c r="Q65" i="4" s="1"/>
  <c r="O66" i="4"/>
  <c r="Q66" i="4" s="1"/>
  <c r="O67" i="4"/>
  <c r="Q67" i="4" s="1"/>
  <c r="O68" i="4"/>
  <c r="Q68" i="4" s="1"/>
  <c r="O69" i="4"/>
  <c r="Q69" i="4" s="1"/>
  <c r="O70" i="4"/>
  <c r="Q70" i="4" s="1"/>
  <c r="O71" i="4"/>
  <c r="Q71" i="4" s="1"/>
  <c r="O72" i="4"/>
  <c r="Q72" i="4" s="1"/>
  <c r="O73" i="4"/>
  <c r="Q73" i="4" s="1"/>
  <c r="O74" i="4"/>
  <c r="Q74" i="4" s="1"/>
  <c r="O75" i="4"/>
  <c r="Q75" i="4" s="1"/>
  <c r="O76" i="4"/>
  <c r="Q76" i="4" s="1"/>
  <c r="O77" i="4"/>
  <c r="Q77" i="4" s="1"/>
  <c r="O78" i="4"/>
  <c r="Q78" i="4" s="1"/>
  <c r="O79" i="4"/>
  <c r="Q79" i="4" s="1"/>
  <c r="O80" i="4"/>
  <c r="Q80" i="4" s="1"/>
  <c r="O81" i="4"/>
  <c r="Q81" i="4" s="1"/>
  <c r="O82" i="4"/>
  <c r="Q82" i="4" s="1"/>
  <c r="O83" i="4"/>
  <c r="Q83" i="4" s="1"/>
  <c r="O84" i="4"/>
  <c r="Q84" i="4" s="1"/>
  <c r="O85" i="4"/>
  <c r="Q85" i="4" s="1"/>
  <c r="O86" i="4"/>
  <c r="Q86" i="4" s="1"/>
  <c r="O87" i="4"/>
  <c r="Q87" i="4" s="1"/>
  <c r="O88" i="4"/>
  <c r="Q88" i="4" s="1"/>
  <c r="O89" i="4"/>
  <c r="Q89" i="4" s="1"/>
  <c r="O90" i="4"/>
  <c r="Q90" i="4" s="1"/>
  <c r="O91" i="4"/>
  <c r="Q91" i="4" s="1"/>
  <c r="O92" i="4"/>
  <c r="Q92" i="4" s="1"/>
  <c r="O93" i="4"/>
  <c r="Q93" i="4" s="1"/>
  <c r="O94" i="4"/>
  <c r="Q94" i="4" s="1"/>
  <c r="O95" i="4"/>
  <c r="Q95" i="4" s="1"/>
  <c r="O96" i="4"/>
  <c r="Q96" i="4" s="1"/>
  <c r="O97" i="4"/>
  <c r="Q97" i="4" s="1"/>
  <c r="O98" i="4"/>
  <c r="Q98" i="4" s="1"/>
  <c r="O99" i="4"/>
  <c r="Q99" i="4" s="1"/>
  <c r="O100" i="4"/>
  <c r="Q100" i="4" s="1"/>
  <c r="O101" i="4"/>
  <c r="Q101" i="4" s="1"/>
  <c r="O102" i="4"/>
  <c r="Q102" i="4" s="1"/>
  <c r="O103" i="4"/>
  <c r="Q103" i="4" s="1"/>
  <c r="O104" i="4"/>
  <c r="Q104" i="4" s="1"/>
  <c r="O105" i="4"/>
  <c r="Q105" i="4" s="1"/>
  <c r="O106" i="4"/>
  <c r="Q106" i="4" s="1"/>
  <c r="O107" i="4"/>
  <c r="Q107" i="4" s="1"/>
  <c r="O108" i="4"/>
  <c r="Q108" i="4" s="1"/>
  <c r="O109" i="4"/>
  <c r="Q109" i="4" s="1"/>
  <c r="O110" i="4"/>
  <c r="Q110" i="4" s="1"/>
  <c r="O111" i="4"/>
  <c r="Q111" i="4" s="1"/>
  <c r="O112" i="4"/>
  <c r="Q112" i="4" s="1"/>
  <c r="O113" i="4"/>
  <c r="Q113" i="4" s="1"/>
  <c r="O114" i="4"/>
  <c r="Q114" i="4" s="1"/>
  <c r="O115" i="4"/>
  <c r="Q115" i="4" s="1"/>
  <c r="O116" i="4"/>
  <c r="Q116" i="4" s="1"/>
  <c r="O117" i="4"/>
  <c r="Q117" i="4" s="1"/>
  <c r="O118" i="4"/>
  <c r="Q118" i="4" s="1"/>
  <c r="O119" i="4"/>
  <c r="Q119" i="4" s="1"/>
  <c r="O120" i="4"/>
  <c r="Q120" i="4" s="1"/>
  <c r="O121" i="4"/>
  <c r="Q121" i="4" s="1"/>
  <c r="O122" i="4"/>
  <c r="Q122" i="4" s="1"/>
  <c r="O123" i="4"/>
  <c r="Q123" i="4" s="1"/>
  <c r="O124" i="4"/>
  <c r="Q124" i="4" s="1"/>
  <c r="O125" i="4"/>
  <c r="Q125" i="4" s="1"/>
  <c r="O126" i="4"/>
  <c r="Q126" i="4" s="1"/>
  <c r="O127" i="4"/>
  <c r="Q127" i="4" s="1"/>
  <c r="O128" i="4"/>
  <c r="Q128" i="4" s="1"/>
  <c r="O129" i="4"/>
  <c r="Q129" i="4" s="1"/>
  <c r="O130" i="4"/>
  <c r="Q130" i="4" s="1"/>
  <c r="O131" i="4"/>
  <c r="Q131" i="4" s="1"/>
  <c r="O132" i="4"/>
  <c r="Q132" i="4" s="1"/>
  <c r="O133" i="4"/>
  <c r="Q133" i="4" s="1"/>
  <c r="O134" i="4"/>
  <c r="Q134" i="4" s="1"/>
  <c r="O135" i="4"/>
  <c r="Q135" i="4" s="1"/>
  <c r="O136" i="4"/>
  <c r="Q136" i="4" s="1"/>
  <c r="O137" i="4"/>
  <c r="Q137" i="4" s="1"/>
  <c r="O138" i="4"/>
  <c r="Q138" i="4" s="1"/>
  <c r="O139" i="4"/>
  <c r="Q139" i="4" s="1"/>
  <c r="O140" i="4"/>
  <c r="Q140" i="4" s="1"/>
  <c r="O141" i="4"/>
  <c r="Q141" i="4" s="1"/>
  <c r="O142" i="4"/>
  <c r="Q142" i="4" s="1"/>
  <c r="O143" i="4"/>
  <c r="Q143" i="4" s="1"/>
  <c r="O144" i="4"/>
  <c r="Q144" i="4" s="1"/>
  <c r="O145" i="4"/>
  <c r="Q145" i="4" s="1"/>
  <c r="O146" i="4"/>
  <c r="Q146" i="4" s="1"/>
  <c r="O147" i="4"/>
  <c r="Q147" i="4" s="1"/>
  <c r="O148" i="4"/>
  <c r="Q148" i="4" s="1"/>
  <c r="O149" i="4"/>
  <c r="Q149" i="4" s="1"/>
  <c r="O150" i="4"/>
  <c r="Q150" i="4" s="1"/>
  <c r="O151" i="4"/>
  <c r="Q151" i="4" s="1"/>
  <c r="O152" i="4"/>
  <c r="Q152" i="4" s="1"/>
  <c r="O153" i="4"/>
  <c r="Q153" i="4" s="1"/>
  <c r="O154" i="4"/>
  <c r="Q154" i="4" s="1"/>
  <c r="O155" i="4"/>
  <c r="Q155" i="4" s="1"/>
  <c r="O156" i="4"/>
  <c r="Q156" i="4" s="1"/>
  <c r="O157" i="4"/>
  <c r="Q157" i="4" s="1"/>
  <c r="O158" i="4"/>
  <c r="Q158" i="4" s="1"/>
  <c r="O159" i="4"/>
  <c r="Q159" i="4" s="1"/>
  <c r="O160" i="4"/>
  <c r="Q160" i="4" s="1"/>
  <c r="O161" i="4"/>
  <c r="Q161" i="4" s="1"/>
  <c r="O162" i="4"/>
  <c r="Q162" i="4" s="1"/>
  <c r="O163" i="4"/>
  <c r="Q163" i="4" s="1"/>
  <c r="O164" i="4"/>
  <c r="Q164" i="4" s="1"/>
  <c r="O165" i="4"/>
  <c r="Q165" i="4" s="1"/>
  <c r="O166" i="4"/>
  <c r="Q166" i="4" s="1"/>
  <c r="O167" i="4"/>
  <c r="Q167" i="4" s="1"/>
  <c r="O168" i="4"/>
  <c r="Q168" i="4" s="1"/>
  <c r="O169" i="4"/>
  <c r="Q169" i="4" s="1"/>
  <c r="O170" i="4"/>
  <c r="Q170" i="4" s="1"/>
  <c r="O171" i="4"/>
  <c r="Q171" i="4" s="1"/>
  <c r="O172" i="4"/>
  <c r="Q172" i="4" s="1"/>
  <c r="O173" i="4"/>
  <c r="Q173" i="4" s="1"/>
  <c r="O174" i="4"/>
  <c r="Q174" i="4" s="1"/>
  <c r="O175" i="4"/>
  <c r="Q175" i="4" s="1"/>
  <c r="O176" i="4"/>
  <c r="Q176" i="4" s="1"/>
  <c r="O177" i="4"/>
  <c r="Q177" i="4" s="1"/>
  <c r="O178" i="4"/>
  <c r="Q178" i="4" s="1"/>
  <c r="O179" i="4"/>
  <c r="Q179" i="4" s="1"/>
  <c r="O180" i="4"/>
  <c r="Q180" i="4" s="1"/>
  <c r="O181" i="4"/>
  <c r="Q181" i="4" s="1"/>
  <c r="O182" i="4"/>
  <c r="Q182" i="4" s="1"/>
  <c r="O183" i="4"/>
  <c r="Q183" i="4" s="1"/>
  <c r="O184" i="4"/>
  <c r="Q184" i="4" s="1"/>
  <c r="O185" i="4"/>
  <c r="Q185" i="4" s="1"/>
  <c r="O186" i="4"/>
  <c r="Q186" i="4" s="1"/>
  <c r="O187" i="4"/>
  <c r="Q187" i="4" s="1"/>
  <c r="O188" i="4"/>
  <c r="Q188" i="4" s="1"/>
  <c r="O189" i="4"/>
  <c r="Q189" i="4" s="1"/>
  <c r="O190" i="4"/>
  <c r="Q190" i="4" s="1"/>
  <c r="O191" i="4"/>
  <c r="Q191" i="4" s="1"/>
  <c r="O192" i="4"/>
  <c r="Q192" i="4" s="1"/>
  <c r="O193" i="4"/>
  <c r="Q193" i="4" s="1"/>
  <c r="O194" i="4"/>
  <c r="Q194" i="4" s="1"/>
  <c r="O195" i="4"/>
  <c r="Q195" i="4" s="1"/>
  <c r="O196" i="4"/>
  <c r="Q196" i="4" s="1"/>
  <c r="O197" i="4"/>
  <c r="Q197" i="4" s="1"/>
  <c r="O198" i="4"/>
  <c r="Q198" i="4" s="1"/>
  <c r="O199" i="4"/>
  <c r="Q199" i="4" s="1"/>
  <c r="O200" i="4"/>
  <c r="Q200" i="4" s="1"/>
  <c r="O201" i="4"/>
  <c r="Q201" i="4" s="1"/>
  <c r="O202" i="4"/>
  <c r="Q202" i="4" s="1"/>
  <c r="O203" i="4"/>
  <c r="Q203" i="4" s="1"/>
  <c r="O204" i="4"/>
  <c r="Q204" i="4" s="1"/>
  <c r="O205" i="4"/>
  <c r="Q205" i="4" s="1"/>
  <c r="O206" i="4"/>
  <c r="Q206" i="4" s="1"/>
  <c r="O207" i="4"/>
  <c r="Q207" i="4" s="1"/>
  <c r="O208" i="4"/>
  <c r="Q208" i="4" s="1"/>
  <c r="O209" i="4"/>
  <c r="Q209" i="4" s="1"/>
  <c r="O210" i="4"/>
  <c r="Q210" i="4" s="1"/>
  <c r="O211" i="4"/>
  <c r="Q211" i="4" s="1"/>
  <c r="O212" i="4"/>
  <c r="Q212" i="4" s="1"/>
  <c r="O213" i="4"/>
  <c r="Q213" i="4" s="1"/>
  <c r="O214" i="4"/>
  <c r="Q214" i="4" s="1"/>
  <c r="O215" i="4"/>
  <c r="Q215" i="4" s="1"/>
  <c r="O216" i="4"/>
  <c r="Q216" i="4" s="1"/>
  <c r="O217" i="4"/>
  <c r="Q217" i="4" s="1"/>
  <c r="O218" i="4"/>
  <c r="Q218" i="4" s="1"/>
  <c r="O219" i="4"/>
  <c r="Q219" i="4" s="1"/>
  <c r="O220" i="4"/>
  <c r="Q220" i="4" s="1"/>
  <c r="O221" i="4"/>
  <c r="Q221" i="4" s="1"/>
  <c r="O222" i="4"/>
  <c r="Q222" i="4" s="1"/>
  <c r="O223" i="4"/>
  <c r="Q223" i="4" s="1"/>
  <c r="O224" i="4"/>
  <c r="Q224" i="4" s="1"/>
  <c r="O225" i="4"/>
  <c r="Q225" i="4" s="1"/>
  <c r="O226" i="4"/>
  <c r="Q226" i="4" s="1"/>
  <c r="O227" i="4"/>
  <c r="Q227" i="4" s="1"/>
  <c r="O228" i="4"/>
  <c r="Q228" i="4" s="1"/>
  <c r="O229" i="4"/>
  <c r="Q229" i="4" s="1"/>
  <c r="O230" i="4"/>
  <c r="Q230" i="4" s="1"/>
  <c r="O231" i="4"/>
  <c r="Q231" i="4" s="1"/>
  <c r="O232" i="4"/>
  <c r="Q232" i="4" s="1"/>
  <c r="O233" i="4"/>
  <c r="Q233" i="4" s="1"/>
  <c r="O234" i="4"/>
  <c r="Q234" i="4" s="1"/>
  <c r="O235" i="4"/>
  <c r="Q235" i="4" s="1"/>
  <c r="O236" i="4"/>
  <c r="Q236" i="4" s="1"/>
  <c r="O237" i="4"/>
  <c r="Q237" i="4" s="1"/>
  <c r="O238" i="4"/>
  <c r="Q238" i="4" s="1"/>
  <c r="O239" i="4"/>
  <c r="Q239" i="4" s="1"/>
  <c r="O240" i="4"/>
  <c r="Q240" i="4" s="1"/>
  <c r="O241" i="4"/>
  <c r="Q241" i="4" s="1"/>
  <c r="O242" i="4"/>
  <c r="Q242" i="4" s="1"/>
  <c r="O243" i="4"/>
  <c r="Q243" i="4" s="1"/>
  <c r="O244" i="4"/>
  <c r="Q244" i="4" s="1"/>
  <c r="O245" i="4"/>
  <c r="Q245" i="4" s="1"/>
  <c r="O246" i="4"/>
  <c r="Q246" i="4" s="1"/>
  <c r="O247" i="4"/>
  <c r="Q247" i="4" s="1"/>
  <c r="O248" i="4"/>
  <c r="Q248" i="4" s="1"/>
  <c r="O249" i="4"/>
  <c r="Q249" i="4" s="1"/>
  <c r="O250" i="4"/>
  <c r="Q250" i="4" s="1"/>
  <c r="O251" i="4"/>
  <c r="Q251" i="4" s="1"/>
  <c r="O252" i="4"/>
  <c r="Q252" i="4" s="1"/>
  <c r="O253" i="4"/>
  <c r="Q253" i="4" s="1"/>
  <c r="O254" i="4"/>
  <c r="Q254" i="4" s="1"/>
  <c r="O255" i="4"/>
  <c r="Q255" i="4" s="1"/>
  <c r="O256" i="4"/>
  <c r="Q256" i="4" s="1"/>
  <c r="O257" i="4"/>
  <c r="Q257" i="4" s="1"/>
  <c r="O258" i="4"/>
  <c r="Q258" i="4" s="1"/>
  <c r="O259" i="4"/>
  <c r="Q259" i="4" s="1"/>
  <c r="O260" i="4"/>
  <c r="Q260" i="4" s="1"/>
  <c r="O261" i="4"/>
  <c r="Q261" i="4" s="1"/>
  <c r="O262" i="4"/>
  <c r="Q262" i="4" s="1"/>
  <c r="O263" i="4"/>
  <c r="Q263" i="4" s="1"/>
  <c r="O264" i="4"/>
  <c r="Q264" i="4" s="1"/>
  <c r="O265" i="4"/>
  <c r="Q265" i="4" s="1"/>
  <c r="O266" i="4"/>
  <c r="Q266" i="4" s="1"/>
  <c r="O267" i="4"/>
  <c r="Q267" i="4" s="1"/>
  <c r="O268" i="4"/>
  <c r="Q268" i="4" s="1"/>
  <c r="O269" i="4"/>
  <c r="Q269" i="4" s="1"/>
  <c r="O270" i="4"/>
  <c r="Q270" i="4" s="1"/>
  <c r="O271" i="4"/>
  <c r="Q271" i="4" s="1"/>
  <c r="O272" i="4"/>
  <c r="Q272" i="4" s="1"/>
  <c r="O273" i="4"/>
  <c r="Q273" i="4" s="1"/>
  <c r="O274" i="4"/>
  <c r="Q274" i="4" s="1"/>
  <c r="O275" i="4"/>
  <c r="Q275" i="4" s="1"/>
  <c r="O276" i="4"/>
  <c r="Q276" i="4" s="1"/>
  <c r="O277" i="4"/>
  <c r="Q277" i="4" s="1"/>
  <c r="O278" i="4"/>
  <c r="Q278" i="4" s="1"/>
  <c r="O279" i="4"/>
  <c r="Q279" i="4" s="1"/>
  <c r="O280" i="4"/>
  <c r="Q280" i="4" s="1"/>
  <c r="O281" i="4"/>
  <c r="Q281" i="4" s="1"/>
  <c r="O282" i="4"/>
  <c r="Q282" i="4" s="1"/>
  <c r="O283" i="4"/>
  <c r="Q283" i="4" s="1"/>
  <c r="O284" i="4"/>
  <c r="Q284" i="4" s="1"/>
  <c r="O285" i="4"/>
  <c r="Q285" i="4" s="1"/>
  <c r="O286" i="4"/>
  <c r="Q286" i="4" s="1"/>
  <c r="O287" i="4"/>
  <c r="Q287" i="4" s="1"/>
  <c r="O288" i="4"/>
  <c r="Q288" i="4" s="1"/>
  <c r="O289" i="4"/>
  <c r="Q289" i="4" s="1"/>
  <c r="O290" i="4"/>
  <c r="Q290" i="4" s="1"/>
  <c r="O291" i="4"/>
  <c r="Q291" i="4" s="1"/>
  <c r="O292" i="4"/>
  <c r="Q292" i="4" s="1"/>
  <c r="O293" i="4"/>
  <c r="Q293" i="4" s="1"/>
  <c r="O294" i="4"/>
  <c r="Q294" i="4" s="1"/>
  <c r="O295" i="4"/>
  <c r="Q295" i="4" s="1"/>
  <c r="O296" i="4"/>
  <c r="Q296" i="4" s="1"/>
  <c r="O297" i="4"/>
  <c r="Q297" i="4" s="1"/>
  <c r="O298" i="4"/>
  <c r="Q298" i="4" s="1"/>
  <c r="O299" i="4"/>
  <c r="Q299" i="4" s="1"/>
  <c r="O300" i="4"/>
  <c r="Q300" i="4" s="1"/>
  <c r="O301" i="4"/>
  <c r="Q301" i="4" s="1"/>
  <c r="O302" i="4"/>
  <c r="Q302" i="4" s="1"/>
  <c r="O303" i="4"/>
  <c r="Q303" i="4" s="1"/>
  <c r="O304" i="4"/>
  <c r="Q304" i="4" s="1"/>
  <c r="O305" i="4"/>
  <c r="Q305" i="4" s="1"/>
  <c r="O306" i="4"/>
  <c r="Q306" i="4" s="1"/>
  <c r="O307" i="4"/>
  <c r="Q307" i="4" s="1"/>
  <c r="O308" i="4"/>
  <c r="Q308" i="4" s="1"/>
  <c r="O309" i="4"/>
  <c r="Q309" i="4" s="1"/>
  <c r="O310" i="4"/>
  <c r="Q310" i="4" s="1"/>
  <c r="O311" i="4"/>
  <c r="Q311" i="4" s="1"/>
  <c r="O312" i="4"/>
  <c r="Q312" i="4" s="1"/>
  <c r="O313" i="4"/>
  <c r="Q313" i="4" s="1"/>
  <c r="O314" i="4"/>
  <c r="Q314" i="4" s="1"/>
  <c r="O315" i="4"/>
  <c r="Q315" i="4" s="1"/>
  <c r="O316" i="4"/>
  <c r="Q316" i="4" s="1"/>
  <c r="O317" i="4"/>
  <c r="Q317" i="4" s="1"/>
  <c r="O318" i="4"/>
  <c r="Q318" i="4" s="1"/>
  <c r="Q103" i="7"/>
  <c r="R103" i="7"/>
  <c r="Q92" i="7"/>
  <c r="Q93" i="7"/>
  <c r="Q94" i="7"/>
  <c r="Q95" i="7"/>
  <c r="Q96" i="7"/>
  <c r="Q97" i="7"/>
  <c r="Q98" i="7"/>
  <c r="Q99" i="7"/>
  <c r="Q100" i="7"/>
  <c r="Q101" i="7"/>
  <c r="Q102" i="7"/>
  <c r="R92" i="7"/>
  <c r="R93" i="7"/>
  <c r="R94" i="7"/>
  <c r="R95" i="7"/>
  <c r="R96" i="7"/>
  <c r="R97" i="7"/>
  <c r="R98" i="7"/>
  <c r="R99" i="7"/>
  <c r="R100" i="7"/>
  <c r="R101" i="7"/>
  <c r="R102" i="7"/>
  <c r="Q89" i="7"/>
  <c r="Q90" i="7"/>
  <c r="Q91" i="7"/>
  <c r="R89" i="7"/>
  <c r="R90" i="7"/>
  <c r="R91" i="7"/>
  <c r="Q84" i="7"/>
  <c r="Q85" i="7"/>
  <c r="Q86" i="7"/>
  <c r="Q87" i="7"/>
  <c r="Q88" i="7"/>
  <c r="R84" i="7"/>
  <c r="R85" i="7"/>
  <c r="R86" i="7"/>
  <c r="R87" i="7"/>
  <c r="R88" i="7"/>
  <c r="S83" i="7"/>
  <c r="Q104" i="7"/>
  <c r="R104"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R106" i="7"/>
  <c r="S106" i="7" s="1"/>
  <c r="R107" i="7"/>
  <c r="R108" i="7"/>
  <c r="R109" i="7"/>
  <c r="R110" i="7"/>
  <c r="S110" i="7" s="1"/>
  <c r="T110" i="7" s="1"/>
  <c r="R111" i="7"/>
  <c r="R112" i="7"/>
  <c r="R113" i="7"/>
  <c r="R114" i="7"/>
  <c r="S114" i="7" s="1"/>
  <c r="R115" i="7"/>
  <c r="R116" i="7"/>
  <c r="R117" i="7"/>
  <c r="S117" i="7" s="1"/>
  <c r="R118" i="7"/>
  <c r="R119" i="7"/>
  <c r="R120" i="7"/>
  <c r="R121" i="7"/>
  <c r="S121" i="7" s="1"/>
  <c r="R122" i="7"/>
  <c r="R123" i="7"/>
  <c r="R124" i="7"/>
  <c r="R125" i="7"/>
  <c r="S125" i="7" s="1"/>
  <c r="R126" i="7"/>
  <c r="R127" i="7"/>
  <c r="R128" i="7"/>
  <c r="R129" i="7"/>
  <c r="S129" i="7" s="1"/>
  <c r="R130" i="7"/>
  <c r="R131" i="7"/>
  <c r="R132" i="7"/>
  <c r="R133" i="7"/>
  <c r="S133" i="7" s="1"/>
  <c r="R134" i="7"/>
  <c r="R135" i="7"/>
  <c r="R136" i="7"/>
  <c r="S136" i="7" s="1"/>
  <c r="R137" i="7"/>
  <c r="S137" i="7" s="1"/>
  <c r="Q105" i="7"/>
  <c r="R105" i="7"/>
  <c r="S82" i="7"/>
  <c r="T82" i="7" s="1"/>
  <c r="R64" i="7"/>
  <c r="S64" i="7" s="1"/>
  <c r="T64" i="7" s="1"/>
  <c r="Q62" i="7"/>
  <c r="Q63" i="7"/>
  <c r="R62" i="7"/>
  <c r="R63" i="7"/>
  <c r="Q59" i="7"/>
  <c r="Q60" i="7"/>
  <c r="Q61" i="7"/>
  <c r="S58" i="7"/>
  <c r="R59" i="7"/>
  <c r="S59" i="7" s="1"/>
  <c r="R60" i="7"/>
  <c r="R61" i="7"/>
  <c r="S61" i="7" s="1"/>
  <c r="Q57" i="7"/>
  <c r="R57" i="7"/>
  <c r="Q56" i="7"/>
  <c r="R56" i="7"/>
  <c r="Q55" i="7"/>
  <c r="R55" i="7"/>
  <c r="Q53" i="7"/>
  <c r="Q54" i="7"/>
  <c r="R53" i="7"/>
  <c r="R54" i="7"/>
  <c r="Q50" i="7"/>
  <c r="Q51" i="7"/>
  <c r="Q52" i="7"/>
  <c r="R50" i="7"/>
  <c r="R51" i="7"/>
  <c r="R52" i="7"/>
  <c r="Q49" i="7"/>
  <c r="R49" i="7"/>
  <c r="Q48" i="7"/>
  <c r="R48" i="7"/>
  <c r="Q47" i="7"/>
  <c r="R47" i="7"/>
  <c r="Q46" i="7"/>
  <c r="R46" i="7"/>
  <c r="R45" i="7"/>
  <c r="Q44" i="7"/>
  <c r="R44" i="7"/>
  <c r="Q42" i="7"/>
  <c r="Q43" i="7"/>
  <c r="R42" i="7"/>
  <c r="R43" i="7"/>
  <c r="Q41" i="7"/>
  <c r="R41" i="7"/>
  <c r="R31" i="7"/>
  <c r="R32" i="7"/>
  <c r="R33" i="7"/>
  <c r="R34" i="7"/>
  <c r="R35" i="7"/>
  <c r="R36" i="7"/>
  <c r="R37" i="7"/>
  <c r="R38" i="7"/>
  <c r="R39" i="7"/>
  <c r="R40" i="7"/>
  <c r="S40" i="7" s="1"/>
  <c r="Q30" i="7"/>
  <c r="R30" i="7"/>
  <c r="Q29" i="7"/>
  <c r="R29" i="7"/>
  <c r="Q28" i="7"/>
  <c r="R28" i="7"/>
  <c r="Q25" i="7"/>
  <c r="Q26" i="7"/>
  <c r="Q27" i="7"/>
  <c r="Q24" i="7"/>
  <c r="R25" i="7"/>
  <c r="R26" i="7"/>
  <c r="R27" i="7"/>
  <c r="R24" i="7"/>
  <c r="Q23" i="7"/>
  <c r="R23" i="7"/>
  <c r="S11" i="7"/>
  <c r="S6" i="7"/>
  <c r="S7" i="7"/>
  <c r="Q5" i="7"/>
  <c r="R5" i="7"/>
  <c r="Q4" i="7"/>
  <c r="R4" i="7"/>
  <c r="Q3" i="7"/>
  <c r="R3" i="7"/>
  <c r="S85" i="7" l="1"/>
  <c r="S89" i="7"/>
  <c r="S120" i="7"/>
  <c r="S71" i="7"/>
  <c r="S76" i="7"/>
  <c r="T76" i="7" s="1"/>
  <c r="S80" i="7"/>
  <c r="T80" i="7" s="1"/>
  <c r="S47" i="7"/>
  <c r="S131" i="7"/>
  <c r="S86" i="7"/>
  <c r="S90" i="7"/>
  <c r="S115" i="7"/>
  <c r="S111" i="7"/>
  <c r="S107" i="7"/>
  <c r="S134" i="7"/>
  <c r="S130" i="7"/>
  <c r="S126" i="7"/>
  <c r="S122" i="7"/>
  <c r="S118" i="7"/>
  <c r="S101" i="7"/>
  <c r="S54" i="7"/>
  <c r="S135" i="7"/>
  <c r="S127" i="7"/>
  <c r="S123" i="7"/>
  <c r="S119" i="7"/>
  <c r="S112" i="7"/>
  <c r="S108" i="7"/>
  <c r="S132" i="7"/>
  <c r="S128" i="7"/>
  <c r="S87" i="7"/>
  <c r="S91" i="7"/>
  <c r="S93" i="7"/>
  <c r="S100" i="7"/>
  <c r="S96" i="7"/>
  <c r="S67" i="7"/>
  <c r="S75" i="7"/>
  <c r="S77" i="7"/>
  <c r="T77" i="7" s="1"/>
  <c r="S79" i="7"/>
  <c r="S81" i="7"/>
  <c r="S19" i="7"/>
  <c r="S15" i="7"/>
  <c r="S27" i="7"/>
  <c r="S48" i="7"/>
  <c r="S50" i="7"/>
  <c r="S60" i="7"/>
  <c r="S63" i="7"/>
  <c r="S36" i="7"/>
  <c r="S32" i="7"/>
  <c r="S124" i="7"/>
  <c r="S116" i="7"/>
  <c r="S113" i="7"/>
  <c r="S109" i="7"/>
  <c r="S92" i="7"/>
  <c r="S70" i="7"/>
  <c r="T70" i="7" s="1"/>
  <c r="S51" i="7"/>
  <c r="S97" i="7"/>
  <c r="S68" i="7"/>
  <c r="T68" i="7" s="1"/>
  <c r="S69" i="7"/>
  <c r="T69" i="7" s="1"/>
  <c r="S72" i="7"/>
  <c r="S74" i="7"/>
  <c r="T74" i="7" s="1"/>
  <c r="S78" i="7"/>
  <c r="S43" i="7"/>
  <c r="S26" i="7"/>
  <c r="S23" i="7"/>
  <c r="S25" i="7"/>
  <c r="S41" i="7"/>
  <c r="S56" i="7"/>
  <c r="S4" i="7"/>
  <c r="S73" i="7"/>
  <c r="S3" i="7"/>
  <c r="S22" i="7"/>
  <c r="S18" i="7"/>
  <c r="S14" i="7"/>
  <c r="S10" i="7"/>
  <c r="S28" i="7"/>
  <c r="S30" i="7"/>
  <c r="S37" i="7"/>
  <c r="S33" i="7"/>
  <c r="S52" i="7"/>
  <c r="S104" i="7"/>
  <c r="T104" i="7" s="1"/>
  <c r="S103" i="7"/>
  <c r="S99" i="7"/>
  <c r="S95" i="7"/>
  <c r="S102" i="7"/>
  <c r="S98" i="7"/>
  <c r="S94" i="7"/>
  <c r="S88" i="7"/>
  <c r="S84" i="7"/>
  <c r="S105" i="7"/>
  <c r="S62" i="7"/>
  <c r="S57" i="7"/>
  <c r="S55" i="7"/>
  <c r="S53" i="7"/>
  <c r="S46" i="7"/>
  <c r="S45" i="7"/>
  <c r="S44" i="7"/>
  <c r="S42" i="7"/>
  <c r="S39" i="7"/>
  <c r="S35" i="7"/>
  <c r="S31" i="7"/>
  <c r="S38" i="7"/>
  <c r="S34" i="7"/>
  <c r="S29" i="7"/>
  <c r="S24" i="7"/>
  <c r="S21" i="7"/>
  <c r="S17" i="7"/>
  <c r="S13" i="7"/>
  <c r="S9" i="7"/>
  <c r="S20" i="7"/>
  <c r="S16" i="7"/>
  <c r="S12" i="7"/>
  <c r="S8" i="7"/>
  <c r="S5" i="7"/>
  <c r="Q4" i="10"/>
  <c r="Q5" i="10"/>
  <c r="Q6" i="10"/>
  <c r="Q7" i="10"/>
  <c r="Q8" i="10"/>
  <c r="Q9" i="10"/>
  <c r="Q10" i="10"/>
  <c r="Q11" i="10"/>
  <c r="Q12" i="10"/>
  <c r="Q13" i="10"/>
  <c r="Q14" i="10"/>
  <c r="Q15" i="10"/>
  <c r="Q16" i="10"/>
  <c r="Q17" i="10"/>
  <c r="Q18" i="10"/>
  <c r="Q19" i="10"/>
  <c r="Q20" i="10"/>
  <c r="Q21" i="10"/>
  <c r="Q22" i="10"/>
  <c r="Q23" i="10"/>
  <c r="Q24" i="10"/>
  <c r="Q25" i="10"/>
  <c r="Q26" i="10"/>
  <c r="Q27" i="10"/>
  <c r="Q28" i="10"/>
  <c r="Q29" i="10"/>
  <c r="Q30" i="10"/>
  <c r="Q31" i="10"/>
  <c r="Q32" i="10"/>
  <c r="Q33" i="10"/>
  <c r="Q34" i="10"/>
  <c r="Q35" i="10"/>
  <c r="Q36" i="10"/>
  <c r="Q37" i="10"/>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3" i="10"/>
  <c r="Q64" i="10"/>
  <c r="Q65" i="10"/>
  <c r="Q66" i="10"/>
  <c r="Q67" i="10"/>
  <c r="Q68" i="10"/>
  <c r="Q69" i="10"/>
  <c r="Q70" i="10"/>
  <c r="Q71" i="10"/>
  <c r="Q72" i="10"/>
  <c r="Q73" i="10"/>
  <c r="Q74" i="10"/>
  <c r="Q75" i="10"/>
  <c r="Q76" i="10"/>
  <c r="Q77" i="10"/>
  <c r="Q78" i="10"/>
  <c r="Q79" i="10"/>
  <c r="Q80" i="10"/>
  <c r="Q81" i="10"/>
  <c r="Q82" i="10"/>
  <c r="Q83" i="10"/>
  <c r="Q84" i="10"/>
  <c r="Q85" i="10"/>
  <c r="Q86" i="10"/>
  <c r="Q87" i="10"/>
  <c r="Q88" i="10"/>
  <c r="Q89" i="10"/>
  <c r="Q90" i="10"/>
  <c r="Q91" i="10"/>
  <c r="Q92" i="10"/>
  <c r="Q93" i="10"/>
  <c r="Q94" i="10"/>
  <c r="Q95" i="10"/>
  <c r="Q96" i="10"/>
  <c r="Q97" i="10"/>
  <c r="Q98" i="10"/>
  <c r="Q99" i="10"/>
  <c r="Q100" i="10"/>
  <c r="Q101" i="10"/>
  <c r="Q102" i="10"/>
  <c r="Q103" i="10"/>
  <c r="Q104" i="10"/>
  <c r="Q105" i="10"/>
  <c r="Q106" i="10"/>
  <c r="Q107" i="10"/>
  <c r="Q108" i="10"/>
  <c r="Q109" i="10"/>
  <c r="Q110" i="10"/>
  <c r="Q111" i="10"/>
  <c r="Q112" i="10"/>
  <c r="Q113" i="10"/>
  <c r="Q114" i="10"/>
  <c r="Q115" i="10"/>
  <c r="Q116" i="10"/>
  <c r="Q117" i="10"/>
  <c r="Q118" i="10"/>
  <c r="Q119" i="10"/>
  <c r="Q120" i="10"/>
  <c r="Q121" i="10"/>
  <c r="Q122" i="10"/>
  <c r="Q123" i="10"/>
  <c r="Q124" i="10"/>
  <c r="Q125" i="10"/>
  <c r="Q126" i="10"/>
  <c r="Q127" i="10"/>
  <c r="Q128" i="10"/>
  <c r="Q129" i="10"/>
  <c r="Q130" i="10"/>
  <c r="Q131" i="10"/>
  <c r="Q132" i="10"/>
  <c r="Q133" i="10"/>
  <c r="Q134" i="10"/>
  <c r="Q135" i="10"/>
  <c r="Q136" i="10"/>
  <c r="Q137" i="10"/>
  <c r="Q138" i="10"/>
  <c r="Q139" i="10"/>
  <c r="Q140" i="10"/>
  <c r="Q141" i="10"/>
  <c r="Q142" i="10"/>
  <c r="Q143" i="10"/>
  <c r="Q144" i="10"/>
  <c r="Q145" i="10"/>
  <c r="Q146" i="10"/>
  <c r="Q147" i="10"/>
  <c r="Q148" i="10"/>
  <c r="Q149" i="10"/>
  <c r="Q150" i="10"/>
  <c r="Q151" i="10"/>
  <c r="Q152" i="10"/>
  <c r="Q153" i="10"/>
  <c r="Q154" i="10"/>
  <c r="Q155" i="10"/>
  <c r="Q156" i="10"/>
  <c r="Q157" i="10"/>
  <c r="Q158" i="10"/>
  <c r="Q159" i="10"/>
  <c r="Q160" i="10"/>
  <c r="Q161" i="10"/>
  <c r="Q162" i="10"/>
  <c r="Q163" i="10"/>
  <c r="Q164" i="10"/>
  <c r="Q165" i="10"/>
  <c r="Q166" i="10"/>
  <c r="Q167" i="10"/>
  <c r="Q168" i="10"/>
  <c r="Q169" i="10"/>
  <c r="Q170" i="10"/>
  <c r="Q171" i="10"/>
  <c r="Q172" i="10"/>
  <c r="Q173" i="10"/>
  <c r="Q174" i="10"/>
  <c r="Q175" i="10"/>
  <c r="Q176" i="10"/>
  <c r="Q177" i="10"/>
  <c r="Q178" i="10"/>
  <c r="Q179" i="10"/>
  <c r="Q180" i="10"/>
  <c r="Q181" i="10"/>
  <c r="Q182" i="10"/>
  <c r="Q183" i="10"/>
  <c r="Q184" i="10"/>
  <c r="Q185" i="10"/>
  <c r="Q186" i="10"/>
  <c r="Q187" i="10"/>
  <c r="Q188" i="10"/>
  <c r="Q189" i="10"/>
  <c r="Q190" i="10"/>
  <c r="Q191" i="10"/>
  <c r="Q192" i="10"/>
  <c r="Q193" i="10"/>
  <c r="Q194" i="10"/>
  <c r="Q195" i="10"/>
  <c r="Q196" i="10"/>
  <c r="Q197" i="10"/>
  <c r="Q198" i="10"/>
  <c r="Q199" i="10"/>
  <c r="Q200" i="10"/>
  <c r="Q201" i="10"/>
  <c r="Q202" i="10"/>
  <c r="Q203" i="10"/>
  <c r="Q204" i="10"/>
  <c r="Q205" i="10"/>
  <c r="Q206" i="10"/>
  <c r="Q207" i="10"/>
  <c r="Q208" i="10"/>
  <c r="Q209" i="10"/>
  <c r="Q210" i="10"/>
  <c r="Q211" i="10"/>
  <c r="Q212" i="10"/>
  <c r="Q213" i="10"/>
  <c r="Q214" i="10"/>
  <c r="Q215" i="10"/>
  <c r="Q216" i="10"/>
  <c r="Q217" i="10"/>
  <c r="Q218" i="10"/>
  <c r="Q219" i="10"/>
  <c r="Q220" i="10"/>
  <c r="Q221" i="10"/>
  <c r="Q222" i="10"/>
  <c r="Q223" i="10"/>
  <c r="Q224" i="10"/>
  <c r="Q225" i="10"/>
  <c r="Q226" i="10"/>
  <c r="Q227" i="10"/>
  <c r="Q228" i="10"/>
  <c r="Q229" i="10"/>
  <c r="Q230" i="10"/>
  <c r="Q231" i="10"/>
  <c r="Q232" i="10"/>
  <c r="Q233" i="10"/>
  <c r="Q234" i="10"/>
  <c r="Q235" i="10"/>
  <c r="Q236" i="10"/>
  <c r="Q237" i="10"/>
  <c r="Q238" i="10"/>
  <c r="Q239" i="10"/>
  <c r="Q240" i="10"/>
  <c r="Q241" i="10"/>
  <c r="Q242" i="10"/>
  <c r="Q243" i="10"/>
  <c r="Q244" i="10"/>
  <c r="Q245" i="10"/>
  <c r="Q246" i="10"/>
  <c r="Q247" i="10"/>
  <c r="Q248" i="10"/>
  <c r="Q249" i="10"/>
  <c r="Q250" i="10"/>
  <c r="Q251" i="10"/>
  <c r="Q252" i="10"/>
  <c r="Q253" i="10"/>
  <c r="Q254" i="10"/>
  <c r="Q255" i="10"/>
  <c r="Q256" i="10"/>
  <c r="Q257" i="10"/>
  <c r="Q258" i="10"/>
  <c r="Q259" i="10"/>
  <c r="Q260" i="10"/>
  <c r="Q261" i="10"/>
  <c r="Q262" i="10"/>
  <c r="Q263" i="10"/>
  <c r="Q264" i="10"/>
  <c r="Q265" i="10"/>
  <c r="Q266" i="10"/>
  <c r="Q267" i="10"/>
  <c r="Q268" i="10"/>
  <c r="Q269" i="10"/>
  <c r="Q270" i="10"/>
  <c r="Q271" i="10"/>
  <c r="Q272" i="10"/>
  <c r="Q273" i="10"/>
  <c r="Q274" i="10"/>
  <c r="Q275" i="10"/>
  <c r="Q276" i="10"/>
  <c r="Q277" i="10"/>
  <c r="Q278" i="10"/>
  <c r="Q279" i="10"/>
  <c r="Q280" i="10"/>
  <c r="Q281" i="10"/>
  <c r="Q282" i="10"/>
  <c r="Q283" i="10"/>
  <c r="Q284" i="10"/>
  <c r="Q285" i="10"/>
  <c r="Q286" i="10"/>
  <c r="Q287" i="10"/>
  <c r="Q288" i="10"/>
  <c r="Q289" i="10"/>
  <c r="Q290" i="10"/>
  <c r="Q291" i="10"/>
  <c r="Q292" i="10"/>
  <c r="Q293" i="10"/>
  <c r="Q294" i="10"/>
  <c r="Q295" i="10"/>
  <c r="Q296" i="10"/>
  <c r="Q297" i="10"/>
  <c r="Q298" i="10"/>
  <c r="Q299" i="10"/>
  <c r="Q300" i="10"/>
  <c r="Q301" i="10"/>
  <c r="Q302" i="10"/>
  <c r="Q303" i="10"/>
  <c r="Q304" i="10"/>
  <c r="Q305" i="10"/>
  <c r="Q306" i="10"/>
  <c r="Q307" i="10"/>
  <c r="Q308" i="10"/>
  <c r="Q309" i="10"/>
  <c r="Q310" i="10"/>
  <c r="Q311" i="10"/>
  <c r="Q312" i="10"/>
  <c r="Q313" i="10"/>
  <c r="Q314" i="10"/>
  <c r="Q315" i="10"/>
  <c r="Q316" i="10"/>
  <c r="Q317" i="10"/>
  <c r="Q318" i="10"/>
  <c r="Q319" i="10"/>
  <c r="Q320" i="10"/>
  <c r="Q321" i="10"/>
  <c r="Q322" i="10"/>
  <c r="Q323" i="10"/>
  <c r="Q324" i="10"/>
  <c r="Q325" i="10"/>
  <c r="Q326" i="10"/>
  <c r="Q327" i="10"/>
  <c r="Q328" i="10"/>
  <c r="Q329" i="10"/>
  <c r="Q330" i="10"/>
  <c r="Q331" i="10"/>
  <c r="Q332" i="10"/>
  <c r="Q333" i="10"/>
  <c r="Q334" i="10"/>
  <c r="Q335" i="10"/>
  <c r="Q336" i="10"/>
  <c r="Q337" i="10"/>
  <c r="Q338" i="10"/>
  <c r="Q339" i="10"/>
  <c r="Q340" i="10"/>
  <c r="Q341" i="10"/>
  <c r="Q342" i="10"/>
  <c r="Q343" i="10"/>
  <c r="Q344" i="10"/>
  <c r="Q345" i="10"/>
  <c r="Q346" i="10"/>
  <c r="Q347" i="10"/>
  <c r="Q348" i="10"/>
  <c r="Q349" i="10"/>
  <c r="Q350" i="10"/>
  <c r="Q351" i="10"/>
  <c r="Q352" i="10"/>
  <c r="Q353" i="10"/>
  <c r="Q354" i="10"/>
  <c r="Q355" i="10"/>
  <c r="Q356" i="10"/>
  <c r="Q357" i="10"/>
  <c r="Q358" i="10"/>
  <c r="Q359" i="10"/>
  <c r="Q360" i="10"/>
  <c r="Q361" i="10"/>
  <c r="Q362" i="10"/>
  <c r="Q363" i="10"/>
  <c r="Q364" i="10"/>
  <c r="Q365" i="10"/>
  <c r="Q366" i="10"/>
  <c r="Q367" i="10"/>
  <c r="Q368" i="10"/>
  <c r="Q369" i="10"/>
  <c r="Q370" i="10"/>
  <c r="Q371" i="10"/>
  <c r="Q372" i="10"/>
  <c r="Q373" i="10"/>
  <c r="Q374" i="10"/>
  <c r="Q375" i="10"/>
  <c r="Q376" i="10"/>
  <c r="Q377" i="10"/>
  <c r="Q378" i="10"/>
  <c r="Q379" i="10"/>
  <c r="Q380" i="10"/>
  <c r="Q381" i="10"/>
  <c r="Q382" i="10"/>
  <c r="Q383" i="10"/>
  <c r="Q384" i="10"/>
  <c r="Q385" i="10"/>
  <c r="Q386" i="10"/>
  <c r="Q387" i="10"/>
  <c r="Q388" i="10"/>
  <c r="Q389" i="10"/>
  <c r="Q390" i="10"/>
  <c r="Q391" i="10"/>
  <c r="Q392" i="10"/>
  <c r="Q393" i="10"/>
  <c r="Q394" i="10"/>
  <c r="Q395" i="10"/>
  <c r="Q396" i="10"/>
  <c r="Q397" i="10"/>
  <c r="Q398" i="10"/>
  <c r="Q399" i="10"/>
  <c r="Q400" i="10"/>
  <c r="Q401" i="10"/>
  <c r="Q402" i="10"/>
  <c r="Q403" i="10"/>
  <c r="Q404" i="10"/>
  <c r="Q405" i="10"/>
  <c r="Q406" i="10"/>
  <c r="Q407" i="10"/>
  <c r="Q408" i="10"/>
  <c r="Q409" i="10"/>
  <c r="Q410" i="10"/>
  <c r="Q411" i="10"/>
  <c r="Q412" i="10"/>
  <c r="Q413" i="10"/>
  <c r="Q414" i="10"/>
  <c r="Q415" i="10"/>
  <c r="Q416" i="10"/>
  <c r="Q417" i="10"/>
  <c r="Q418" i="10"/>
  <c r="Q419" i="10"/>
  <c r="Q420" i="10"/>
  <c r="Q421" i="10"/>
  <c r="Q422" i="10"/>
  <c r="Q423" i="10"/>
  <c r="Q424" i="10"/>
  <c r="Q425" i="10"/>
  <c r="Q426" i="10"/>
  <c r="Q427" i="10"/>
  <c r="Q428" i="10"/>
  <c r="Q429" i="10"/>
  <c r="Q430" i="10"/>
  <c r="Q431" i="10"/>
  <c r="Q432" i="10"/>
  <c r="Q433" i="10"/>
  <c r="Q434" i="10"/>
  <c r="Q435" i="10"/>
  <c r="Q436" i="10"/>
  <c r="Q437" i="10"/>
  <c r="Q438" i="10"/>
  <c r="Q439" i="10"/>
  <c r="Q440" i="10"/>
  <c r="Q441" i="10"/>
  <c r="Q442" i="10"/>
  <c r="Q443" i="10"/>
  <c r="Q444" i="10"/>
  <c r="Q445" i="10"/>
  <c r="Q446" i="10"/>
  <c r="Q447" i="10"/>
  <c r="Q448" i="10"/>
  <c r="Q449" i="10"/>
  <c r="Q450" i="10"/>
  <c r="Q451" i="10"/>
  <c r="Q452" i="10"/>
  <c r="Q453" i="10"/>
  <c r="Q454" i="10"/>
  <c r="Q455" i="10"/>
  <c r="Q456" i="10"/>
  <c r="Q457" i="10"/>
  <c r="Q458" i="10"/>
  <c r="Q459" i="10"/>
  <c r="Q460" i="10"/>
  <c r="Q461" i="10"/>
  <c r="Q462" i="10"/>
  <c r="Q463" i="10"/>
  <c r="Q464" i="10"/>
  <c r="Q465" i="10"/>
  <c r="Q466" i="10"/>
  <c r="Q467" i="10"/>
  <c r="Q468" i="10"/>
  <c r="Q469" i="10"/>
  <c r="Q470" i="10"/>
  <c r="Q471" i="10"/>
  <c r="Q472" i="10"/>
  <c r="Q473" i="10"/>
  <c r="Q474" i="10"/>
  <c r="Q475" i="10"/>
  <c r="Q476" i="10"/>
  <c r="Q477" i="10"/>
  <c r="Q478" i="10"/>
  <c r="Q479" i="10"/>
  <c r="Q480" i="10"/>
  <c r="Q481" i="10"/>
  <c r="Q482" i="10"/>
  <c r="Q483" i="10"/>
  <c r="Q484" i="10"/>
  <c r="Q485" i="10"/>
  <c r="Q486" i="10"/>
  <c r="Q487" i="10"/>
  <c r="Q488" i="10"/>
  <c r="Q489" i="10"/>
  <c r="Q490" i="10"/>
  <c r="Q491" i="10"/>
  <c r="Q492" i="10"/>
  <c r="Q493" i="10"/>
  <c r="Q494" i="10"/>
  <c r="Q495" i="10"/>
  <c r="Q496" i="10"/>
  <c r="Q497" i="10"/>
  <c r="Q498" i="10"/>
  <c r="Q499" i="10"/>
  <c r="Q500" i="10"/>
  <c r="Q501" i="10"/>
  <c r="Q502" i="10"/>
  <c r="Q503" i="10"/>
  <c r="Q504" i="10"/>
  <c r="Q505" i="10"/>
  <c r="Q506" i="10"/>
  <c r="Q507" i="10"/>
  <c r="Q508" i="10"/>
  <c r="Q509" i="10"/>
  <c r="Q510" i="10"/>
  <c r="Q511" i="10"/>
  <c r="Q512" i="10"/>
  <c r="Q513" i="10"/>
  <c r="Q514" i="10"/>
  <c r="Q515" i="10"/>
  <c r="Q516" i="10"/>
  <c r="Q517" i="10"/>
  <c r="Q518" i="10"/>
  <c r="Q519" i="10"/>
  <c r="Q520" i="10"/>
  <c r="Q521" i="10"/>
  <c r="Q522" i="10"/>
  <c r="Q523" i="10"/>
  <c r="Q524" i="10"/>
  <c r="Q525" i="10"/>
  <c r="Q526" i="10"/>
  <c r="Q527" i="10"/>
  <c r="Q528" i="10"/>
  <c r="Q529" i="10"/>
  <c r="Q530" i="10"/>
  <c r="Q531" i="10"/>
  <c r="Q532" i="10"/>
  <c r="Q533" i="10"/>
  <c r="Q534" i="10"/>
  <c r="Q535" i="10"/>
  <c r="Q536" i="10"/>
  <c r="Q537" i="10"/>
  <c r="Q538" i="10"/>
  <c r="Q539" i="10"/>
  <c r="Q540" i="10"/>
  <c r="Q541" i="10"/>
  <c r="Q542" i="10"/>
  <c r="Q543" i="10"/>
  <c r="Q544" i="10"/>
  <c r="Q545" i="10"/>
  <c r="Q546" i="10"/>
  <c r="Q547" i="10"/>
  <c r="Q548" i="10"/>
  <c r="Q549" i="10"/>
  <c r="Q550" i="10"/>
  <c r="Q551" i="10"/>
  <c r="Q552" i="10"/>
  <c r="Q553" i="10"/>
  <c r="Q554" i="10"/>
  <c r="Q555" i="10"/>
  <c r="Q556" i="10"/>
  <c r="Q557" i="10"/>
  <c r="Q558" i="10"/>
  <c r="Q559" i="10"/>
  <c r="Q560" i="10"/>
  <c r="Q561" i="10"/>
  <c r="Q562" i="10"/>
  <c r="Q563" i="10"/>
  <c r="Q564" i="10"/>
  <c r="Q565" i="10"/>
  <c r="Q566" i="10"/>
  <c r="Q567" i="10"/>
  <c r="Q568" i="10"/>
  <c r="Q569" i="10"/>
  <c r="Q570" i="10"/>
  <c r="Q571" i="10"/>
  <c r="Q572" i="10"/>
  <c r="Q573" i="10"/>
  <c r="Q574" i="10"/>
  <c r="Q575" i="10"/>
  <c r="Q576" i="10"/>
  <c r="Q577" i="10"/>
  <c r="Q578" i="10"/>
  <c r="Q579" i="10"/>
  <c r="Q580" i="10"/>
  <c r="Q581" i="10"/>
  <c r="Q582" i="10"/>
  <c r="Q583" i="10"/>
  <c r="Q584" i="10"/>
  <c r="Q585" i="10"/>
  <c r="Q586" i="10"/>
  <c r="Q587" i="10"/>
  <c r="Q588" i="10"/>
  <c r="Q589" i="10"/>
  <c r="Q590" i="10"/>
  <c r="Q591" i="10"/>
  <c r="Q592" i="10"/>
  <c r="Q593" i="10"/>
  <c r="Q594" i="10"/>
  <c r="Q595" i="10"/>
  <c r="Q596" i="10"/>
  <c r="Q597" i="10"/>
  <c r="Q598" i="10"/>
  <c r="Q599" i="10"/>
  <c r="Q600" i="10"/>
  <c r="Q601" i="10"/>
  <c r="Q602" i="10"/>
  <c r="Q603" i="10"/>
  <c r="Q604" i="10"/>
  <c r="Q605" i="10"/>
  <c r="Q606" i="10"/>
  <c r="Q607" i="10"/>
  <c r="Q608" i="10"/>
  <c r="Q609" i="10"/>
  <c r="Q610" i="10"/>
  <c r="Q611" i="10"/>
  <c r="Q612" i="10"/>
  <c r="Q613" i="10"/>
  <c r="Q614" i="10"/>
  <c r="Q615" i="10"/>
  <c r="Q616" i="10"/>
  <c r="Q617" i="10"/>
  <c r="Q618" i="10"/>
  <c r="Q619" i="10"/>
  <c r="Q620" i="10"/>
  <c r="Q621" i="10"/>
  <c r="Q622" i="10"/>
  <c r="Q623" i="10"/>
  <c r="Q624" i="10"/>
  <c r="Q625" i="10"/>
  <c r="Q626" i="10"/>
  <c r="Q627" i="10"/>
  <c r="Q628" i="10"/>
  <c r="Q629" i="10"/>
  <c r="Q630" i="10"/>
  <c r="Q631" i="10"/>
  <c r="Q632" i="10"/>
  <c r="Q633" i="10"/>
  <c r="Q634" i="10"/>
  <c r="Q635" i="10"/>
  <c r="Q636" i="10"/>
  <c r="Q637" i="10"/>
  <c r="Q638" i="10"/>
  <c r="Q639" i="10"/>
  <c r="Q640" i="10"/>
  <c r="Q641" i="10"/>
  <c r="Q642" i="10"/>
  <c r="Q643" i="10"/>
  <c r="Q644" i="10"/>
  <c r="Q645" i="10"/>
  <c r="Q646" i="10"/>
  <c r="Q647" i="10"/>
  <c r="Q648" i="10"/>
  <c r="Q649" i="10"/>
  <c r="Q650" i="10"/>
  <c r="Q651" i="10"/>
  <c r="Q652" i="10"/>
  <c r="Q653" i="10"/>
  <c r="Q654" i="10"/>
  <c r="Q655" i="10"/>
  <c r="Q656" i="10"/>
  <c r="Q657" i="10"/>
  <c r="Q658" i="10"/>
  <c r="Q659" i="10"/>
  <c r="Q660" i="10"/>
  <c r="Q661" i="10"/>
  <c r="Q662" i="10"/>
  <c r="Q663" i="10"/>
  <c r="Q664" i="10"/>
  <c r="Q665" i="10"/>
  <c r="Q666" i="10"/>
  <c r="Q667" i="10"/>
  <c r="Q668" i="10"/>
  <c r="Q669" i="10"/>
  <c r="Q670" i="10"/>
  <c r="Q671" i="10"/>
  <c r="Q672" i="10"/>
  <c r="Q673" i="10"/>
  <c r="Q674" i="10"/>
  <c r="Q675" i="10"/>
  <c r="Q676" i="10"/>
  <c r="Q677" i="10"/>
  <c r="Q678" i="10"/>
  <c r="Q679" i="10"/>
  <c r="Q680" i="10"/>
  <c r="Q681" i="10"/>
  <c r="Q682" i="10"/>
  <c r="Q683" i="10"/>
  <c r="Q684" i="10"/>
  <c r="Q685" i="10"/>
  <c r="Q686" i="10"/>
  <c r="Q687" i="10"/>
  <c r="Q688" i="10"/>
  <c r="Q689" i="10"/>
  <c r="Q690" i="10"/>
  <c r="Q691" i="10"/>
  <c r="Q692" i="10"/>
  <c r="Q693" i="10"/>
  <c r="Q694" i="10"/>
  <c r="Q695" i="10"/>
  <c r="Q696" i="10"/>
  <c r="Q697" i="10"/>
  <c r="Q698" i="10"/>
  <c r="Q699" i="10"/>
  <c r="Q700" i="10"/>
  <c r="Q701" i="10"/>
  <c r="Q702" i="10"/>
  <c r="Q703" i="10"/>
  <c r="Q704" i="10"/>
  <c r="Q705" i="10"/>
  <c r="Q706" i="10"/>
  <c r="Q707" i="10"/>
  <c r="Q708" i="10"/>
  <c r="Q709" i="10"/>
  <c r="Q710" i="10"/>
  <c r="Q711" i="10"/>
  <c r="Q712" i="10"/>
  <c r="Q713" i="10"/>
  <c r="Q714" i="10"/>
  <c r="Q715" i="10"/>
  <c r="Q716" i="10"/>
  <c r="Q717" i="10"/>
  <c r="Q718" i="10"/>
  <c r="Q719" i="10"/>
  <c r="Q720" i="10"/>
  <c r="Q721" i="10"/>
  <c r="Q722" i="10"/>
  <c r="Q723" i="10"/>
  <c r="Q724" i="10"/>
  <c r="Q725" i="10"/>
  <c r="Q726" i="10"/>
  <c r="Q727" i="10"/>
  <c r="Q728" i="10"/>
  <c r="Q729" i="10"/>
  <c r="Q730" i="10"/>
  <c r="Q731" i="10"/>
  <c r="Q732" i="10"/>
  <c r="Q733" i="10"/>
  <c r="Q734" i="10"/>
  <c r="Q735" i="10"/>
  <c r="Q736" i="10"/>
  <c r="Q737" i="10"/>
  <c r="Q738" i="10"/>
  <c r="Q739" i="10"/>
  <c r="Q740" i="10"/>
  <c r="Q741" i="10"/>
  <c r="Q742" i="10"/>
  <c r="Q743" i="10"/>
  <c r="Q744" i="10"/>
  <c r="Q745" i="10"/>
  <c r="Q746" i="10"/>
  <c r="Q747" i="10"/>
  <c r="Q748" i="10"/>
  <c r="Q749" i="10"/>
  <c r="Q750" i="10"/>
  <c r="Q751" i="10"/>
  <c r="Q752" i="10"/>
  <c r="Q753" i="10"/>
  <c r="Q754" i="10"/>
  <c r="Q755" i="10"/>
  <c r="Q756" i="10"/>
  <c r="Q757" i="10"/>
  <c r="Q758" i="10"/>
  <c r="Q759" i="10"/>
  <c r="Q760" i="10"/>
  <c r="Q761" i="10"/>
  <c r="Q762" i="10"/>
  <c r="Q763" i="10"/>
  <c r="Q764" i="10"/>
  <c r="Q765" i="10"/>
  <c r="Q766" i="10"/>
  <c r="Q767" i="10"/>
  <c r="Q768" i="10"/>
  <c r="Q769" i="10"/>
  <c r="Q770" i="10"/>
  <c r="Q771" i="10"/>
  <c r="Q772" i="10"/>
  <c r="Q773" i="10"/>
  <c r="Q774" i="10"/>
  <c r="Q775" i="10"/>
  <c r="Q776" i="10"/>
  <c r="Q777" i="10"/>
  <c r="Q778" i="10"/>
  <c r="Q779" i="10"/>
  <c r="Q780" i="10"/>
  <c r="Q781" i="10"/>
  <c r="Q782" i="10"/>
  <c r="Q783" i="10"/>
  <c r="Q784" i="10"/>
  <c r="Q785" i="10"/>
  <c r="Q786" i="10"/>
  <c r="Q787" i="10"/>
  <c r="Q788" i="10"/>
  <c r="Q789" i="10"/>
  <c r="Q790" i="10"/>
  <c r="Q791" i="10"/>
  <c r="Q792" i="10"/>
  <c r="Q793" i="10"/>
  <c r="Q794" i="10"/>
  <c r="Q795" i="10"/>
  <c r="Q796" i="10"/>
  <c r="Q797" i="10"/>
  <c r="Q798" i="10"/>
  <c r="Q799" i="10"/>
  <c r="Q800" i="10"/>
  <c r="Q801" i="10"/>
  <c r="Q802" i="10"/>
  <c r="Q803" i="10"/>
  <c r="Q804" i="10"/>
  <c r="Q805" i="10"/>
  <c r="Q806" i="10"/>
  <c r="Q807" i="10"/>
  <c r="Q808" i="10"/>
  <c r="Q809" i="10"/>
  <c r="Q810" i="10"/>
  <c r="Q811" i="10"/>
  <c r="Q812" i="10"/>
  <c r="Q813" i="10"/>
  <c r="Q814" i="10"/>
  <c r="Q815" i="10"/>
  <c r="Q816" i="10"/>
  <c r="Q817" i="10"/>
  <c r="Q818" i="10"/>
  <c r="Q819" i="10"/>
  <c r="Q820" i="10"/>
  <c r="Q821" i="10"/>
  <c r="Q822" i="10"/>
  <c r="Q823" i="10"/>
  <c r="Q824" i="10"/>
  <c r="Q825" i="10"/>
  <c r="Q826" i="10"/>
  <c r="Q827" i="10"/>
  <c r="Q828" i="10"/>
  <c r="Q829" i="10"/>
  <c r="Q830" i="10"/>
  <c r="Q831" i="10"/>
  <c r="Q832" i="10"/>
  <c r="Q833" i="10"/>
  <c r="Q834" i="10"/>
  <c r="Q835" i="10"/>
  <c r="Q836" i="10"/>
  <c r="Q837" i="10"/>
  <c r="Q838" i="10"/>
  <c r="Q839" i="10"/>
  <c r="Q840" i="10"/>
  <c r="Q841" i="10"/>
  <c r="Q842" i="10"/>
  <c r="Q843" i="10"/>
  <c r="Q844" i="10"/>
  <c r="Q845" i="10"/>
  <c r="Q846" i="10"/>
  <c r="Q847" i="10"/>
  <c r="Q848" i="10"/>
  <c r="Q849" i="10"/>
  <c r="Q850" i="10"/>
  <c r="Q851" i="10"/>
  <c r="Q852" i="10"/>
  <c r="Q853" i="10"/>
  <c r="Q854" i="10"/>
  <c r="Q855" i="10"/>
  <c r="Q856" i="10"/>
  <c r="Q857" i="10"/>
  <c r="Q858" i="10"/>
  <c r="Q859" i="10"/>
  <c r="Q860" i="10"/>
  <c r="Q861" i="10"/>
  <c r="Q862" i="10"/>
  <c r="Q863" i="10"/>
  <c r="Q864" i="10"/>
  <c r="Q865" i="10"/>
  <c r="Q866" i="10"/>
  <c r="Q867" i="10"/>
  <c r="Q868" i="10"/>
  <c r="Q869" i="10"/>
  <c r="Q870" i="10"/>
  <c r="Q871" i="10"/>
  <c r="Q872" i="10"/>
  <c r="Q873" i="10"/>
  <c r="Q874" i="10"/>
  <c r="Q875" i="10"/>
  <c r="Q876" i="10"/>
  <c r="Q877" i="10"/>
  <c r="Q878" i="10"/>
  <c r="Q879" i="10"/>
  <c r="Q880" i="10"/>
  <c r="Q881" i="10"/>
  <c r="Q882" i="10"/>
  <c r="Q883" i="10"/>
  <c r="Q884" i="10"/>
  <c r="Q885" i="10"/>
  <c r="Q886" i="10"/>
  <c r="Q887" i="10"/>
  <c r="Q888" i="10"/>
  <c r="Q889" i="10"/>
  <c r="Q890" i="10"/>
  <c r="Q891" i="10"/>
  <c r="Q892" i="10"/>
  <c r="Q893" i="10"/>
  <c r="Q894" i="10"/>
  <c r="Q895" i="10"/>
  <c r="Q896" i="10"/>
  <c r="Q897" i="10"/>
  <c r="Q898" i="10"/>
  <c r="Q899" i="10"/>
  <c r="Q900" i="10"/>
  <c r="Q901" i="10"/>
  <c r="Q902" i="10"/>
  <c r="Q903" i="10"/>
  <c r="Q904" i="10"/>
  <c r="Q905" i="10"/>
  <c r="Q906" i="10"/>
  <c r="Q907" i="10"/>
  <c r="Q908" i="10"/>
  <c r="Q909" i="10"/>
  <c r="Q910" i="10"/>
  <c r="Q911" i="10"/>
  <c r="Q912" i="10"/>
  <c r="Q913" i="10"/>
  <c r="Q914" i="10"/>
  <c r="Q915" i="10"/>
  <c r="Q916" i="10"/>
  <c r="Q917" i="10"/>
  <c r="Q918" i="10"/>
  <c r="Q919" i="10"/>
  <c r="Q920" i="10"/>
  <c r="Q921" i="10"/>
  <c r="Q922" i="10"/>
  <c r="Q923" i="10"/>
  <c r="Q924" i="10"/>
  <c r="Q925" i="10"/>
  <c r="Q926" i="10"/>
  <c r="Q927" i="10"/>
  <c r="Q928" i="10"/>
  <c r="Q929" i="10"/>
  <c r="Q930" i="10"/>
  <c r="Q931" i="10"/>
  <c r="Q932" i="10"/>
  <c r="Q933" i="10"/>
  <c r="Q934" i="10"/>
  <c r="Q935" i="10"/>
  <c r="Q936" i="10"/>
  <c r="Q937" i="10"/>
  <c r="Q938" i="10"/>
  <c r="Q939" i="10"/>
  <c r="Q940" i="10"/>
  <c r="Q941" i="10"/>
  <c r="Q942" i="10"/>
  <c r="Q943" i="10"/>
  <c r="Q944" i="10"/>
  <c r="Q945" i="10"/>
  <c r="Q946" i="10"/>
  <c r="Q947" i="10"/>
  <c r="Q948" i="10"/>
  <c r="Q949" i="10"/>
  <c r="Q950" i="10"/>
  <c r="Q951" i="10"/>
  <c r="Q952" i="10"/>
  <c r="Q953" i="10"/>
  <c r="Q954" i="10"/>
  <c r="Q955" i="10"/>
  <c r="Q956" i="10"/>
  <c r="Q957" i="10"/>
  <c r="Q958" i="10"/>
  <c r="Q959" i="10"/>
  <c r="Q960" i="10"/>
  <c r="Q961" i="10"/>
  <c r="Q962" i="10"/>
  <c r="Q963" i="10"/>
  <c r="Q964" i="10"/>
  <c r="Q965" i="10"/>
  <c r="Q966" i="10"/>
  <c r="Q967" i="10"/>
  <c r="Q968" i="10"/>
  <c r="Q969" i="10"/>
  <c r="Q970" i="10"/>
  <c r="Q971" i="10"/>
  <c r="Q972" i="10"/>
  <c r="Q973" i="10"/>
  <c r="Q974" i="10"/>
  <c r="Q975" i="10"/>
  <c r="Q976" i="10"/>
  <c r="Q977" i="10"/>
  <c r="Q978" i="10"/>
  <c r="Q979" i="10"/>
  <c r="Q980" i="10"/>
  <c r="Q981" i="10"/>
  <c r="Q982" i="10"/>
  <c r="Q983" i="10"/>
  <c r="Q984" i="10"/>
  <c r="Q985" i="10"/>
  <c r="Q986" i="10"/>
  <c r="Q987" i="10"/>
  <c r="Q988" i="10"/>
  <c r="Q989" i="10"/>
  <c r="Q990" i="10"/>
  <c r="Q991" i="10"/>
  <c r="Q992" i="10"/>
  <c r="Q993" i="10"/>
  <c r="Q994" i="10"/>
  <c r="Q995" i="10"/>
  <c r="Q996" i="10"/>
  <c r="Q997" i="10"/>
  <c r="Q998" i="10"/>
  <c r="Q999" i="10"/>
  <c r="Q1000" i="10"/>
  <c r="Q1001" i="10"/>
  <c r="Q1002" i="10"/>
  <c r="Q1003" i="10"/>
  <c r="Q1004" i="10"/>
  <c r="Q1005" i="10"/>
  <c r="Q1006" i="10"/>
  <c r="Q1007" i="10"/>
  <c r="Q1008" i="10"/>
  <c r="Q1009" i="10"/>
  <c r="Q1010" i="10"/>
  <c r="Q1011" i="10"/>
  <c r="Q1012" i="10"/>
  <c r="Q1013" i="10"/>
  <c r="Q1014" i="10"/>
  <c r="Q1015" i="10"/>
  <c r="Q1016" i="10"/>
  <c r="Q1017" i="10"/>
  <c r="Q1018" i="10"/>
  <c r="Q1019" i="10"/>
  <c r="Q1020" i="10"/>
  <c r="Q1021" i="10"/>
  <c r="Q1022" i="10"/>
  <c r="Q1023" i="10"/>
  <c r="Q1024" i="10"/>
  <c r="Q1025" i="10"/>
  <c r="Q1026" i="10"/>
  <c r="Q1027" i="10"/>
  <c r="Q1028" i="10"/>
  <c r="Q1029" i="10"/>
  <c r="Q1030" i="10"/>
  <c r="Q1031" i="10"/>
  <c r="Q1032" i="10"/>
  <c r="Q1033" i="10"/>
  <c r="Q1034" i="10"/>
  <c r="Q1035" i="10"/>
  <c r="Q1036" i="10"/>
  <c r="Q1037" i="10"/>
  <c r="Q1038" i="10"/>
  <c r="Q1039" i="10"/>
  <c r="Q1040" i="10"/>
  <c r="Q1041" i="10"/>
  <c r="Q1042" i="10"/>
  <c r="Q1043" i="10"/>
  <c r="Q1044" i="10"/>
  <c r="Q1045" i="10"/>
  <c r="Q1046" i="10"/>
  <c r="Q1047" i="10"/>
  <c r="Q1048" i="10"/>
  <c r="Q1049" i="10"/>
  <c r="Q1050" i="10"/>
  <c r="Q1051" i="10"/>
  <c r="Q1052" i="10"/>
  <c r="Q1053" i="10"/>
  <c r="Q1054" i="10"/>
  <c r="Q1055" i="10"/>
  <c r="Q1056" i="10"/>
  <c r="Q1057" i="10"/>
  <c r="Q1058" i="10"/>
  <c r="Q1059" i="10"/>
  <c r="Q1060" i="10"/>
  <c r="Q1061" i="10"/>
  <c r="Q1062" i="10"/>
  <c r="Q1063" i="10"/>
  <c r="Q1064" i="10"/>
  <c r="Q1065" i="10"/>
  <c r="Q1066" i="10"/>
  <c r="Q1067" i="10"/>
  <c r="Q1068" i="10"/>
  <c r="Q1069" i="10"/>
  <c r="Q1070" i="10"/>
  <c r="Q1071" i="10"/>
  <c r="Q1072" i="10"/>
  <c r="Q1073" i="10"/>
  <c r="Q1074" i="10"/>
  <c r="Q1075" i="10"/>
  <c r="Q1076" i="10"/>
  <c r="Q1077" i="10"/>
  <c r="Q1078" i="10"/>
  <c r="Q1079" i="10"/>
  <c r="Q1080" i="10"/>
  <c r="Q1081" i="10"/>
  <c r="Q1082" i="10"/>
  <c r="Q1083" i="10"/>
  <c r="Q1084" i="10"/>
  <c r="Q1085" i="10"/>
  <c r="Q1086" i="10"/>
  <c r="Q1087" i="10"/>
  <c r="Q1088" i="10"/>
  <c r="Q1089" i="10"/>
  <c r="Q1090" i="10"/>
  <c r="Q1091" i="10"/>
  <c r="Q1092" i="10"/>
  <c r="Q1093" i="10"/>
  <c r="Q1094" i="10"/>
  <c r="Q1095" i="10"/>
  <c r="Q1096" i="10"/>
  <c r="Q1097" i="10"/>
  <c r="Q1098" i="10"/>
  <c r="Q1099" i="10"/>
  <c r="Q1100" i="10"/>
  <c r="Q1101" i="10"/>
  <c r="Q1102" i="10"/>
  <c r="Q1103" i="10"/>
  <c r="Q1104" i="10"/>
  <c r="Q1105" i="10"/>
  <c r="Q1106" i="10"/>
  <c r="Q1107" i="10"/>
  <c r="Q1108" i="10"/>
  <c r="Q1109" i="10"/>
  <c r="Q1110" i="10"/>
  <c r="Q1111" i="10"/>
  <c r="Q1112" i="10"/>
  <c r="Q1113" i="10"/>
  <c r="Q1114" i="10"/>
  <c r="Q1115" i="10"/>
  <c r="Q1116" i="10"/>
  <c r="Q1117" i="10"/>
  <c r="Q1118" i="10"/>
  <c r="Q1119" i="10"/>
  <c r="Q1120" i="10"/>
  <c r="Q1121" i="10"/>
  <c r="Q1122" i="10"/>
  <c r="Q1123" i="10"/>
  <c r="Q1124" i="10"/>
  <c r="Q3" i="10" l="1"/>
  <c r="P4" i="10"/>
  <c r="R4" i="10" s="1"/>
  <c r="P5" i="10"/>
  <c r="R5" i="10" s="1"/>
  <c r="P6" i="10"/>
  <c r="R6" i="10" s="1"/>
  <c r="P7" i="10"/>
  <c r="R7" i="10" s="1"/>
  <c r="P8" i="10"/>
  <c r="R8" i="10" s="1"/>
  <c r="P9" i="10"/>
  <c r="R9" i="10" s="1"/>
  <c r="P10" i="10"/>
  <c r="R10" i="10" s="1"/>
  <c r="P11" i="10"/>
  <c r="R11" i="10" s="1"/>
  <c r="P12" i="10"/>
  <c r="R12" i="10" s="1"/>
  <c r="P13" i="10"/>
  <c r="R13" i="10" s="1"/>
  <c r="P14" i="10"/>
  <c r="R14" i="10" s="1"/>
  <c r="P15" i="10"/>
  <c r="R15" i="10" s="1"/>
  <c r="P16" i="10"/>
  <c r="R16" i="10" s="1"/>
  <c r="P17" i="10"/>
  <c r="R17" i="10" s="1"/>
  <c r="P18" i="10"/>
  <c r="R18" i="10" s="1"/>
  <c r="P19" i="10"/>
  <c r="R19" i="10" s="1"/>
  <c r="P20" i="10"/>
  <c r="R20" i="10" s="1"/>
  <c r="P21" i="10"/>
  <c r="R21" i="10" s="1"/>
  <c r="P22" i="10"/>
  <c r="R22" i="10" s="1"/>
  <c r="P23" i="10"/>
  <c r="R23" i="10" s="1"/>
  <c r="P24" i="10"/>
  <c r="R24" i="10" s="1"/>
  <c r="P25" i="10"/>
  <c r="R25" i="10" s="1"/>
  <c r="P26" i="10"/>
  <c r="R26" i="10" s="1"/>
  <c r="P27" i="10"/>
  <c r="R27" i="10" s="1"/>
  <c r="P28" i="10"/>
  <c r="R28" i="10" s="1"/>
  <c r="P29" i="10"/>
  <c r="R29" i="10" s="1"/>
  <c r="P30" i="10"/>
  <c r="R30" i="10" s="1"/>
  <c r="P31" i="10"/>
  <c r="R31" i="10" s="1"/>
  <c r="P32" i="10"/>
  <c r="R32" i="10" s="1"/>
  <c r="P33" i="10"/>
  <c r="R33" i="10" s="1"/>
  <c r="P34" i="10"/>
  <c r="R34" i="10" s="1"/>
  <c r="P35" i="10"/>
  <c r="R35" i="10" s="1"/>
  <c r="P36" i="10"/>
  <c r="R36" i="10" s="1"/>
  <c r="P37" i="10"/>
  <c r="R37" i="10" s="1"/>
  <c r="P38" i="10"/>
  <c r="R38" i="10" s="1"/>
  <c r="P39" i="10"/>
  <c r="R39" i="10" s="1"/>
  <c r="P40" i="10"/>
  <c r="R40" i="10" s="1"/>
  <c r="P41" i="10"/>
  <c r="R41" i="10" s="1"/>
  <c r="P42" i="10"/>
  <c r="R42" i="10" s="1"/>
  <c r="P43" i="10"/>
  <c r="R43" i="10" s="1"/>
  <c r="P44" i="10"/>
  <c r="R44" i="10" s="1"/>
  <c r="P45" i="10"/>
  <c r="R45" i="10" s="1"/>
  <c r="P46" i="10"/>
  <c r="R46" i="10" s="1"/>
  <c r="P47" i="10"/>
  <c r="R47" i="10" s="1"/>
  <c r="P48" i="10"/>
  <c r="R48" i="10" s="1"/>
  <c r="P49" i="10"/>
  <c r="R49" i="10" s="1"/>
  <c r="P50" i="10"/>
  <c r="R50" i="10" s="1"/>
  <c r="P51" i="10"/>
  <c r="R51" i="10" s="1"/>
  <c r="P52" i="10"/>
  <c r="R52" i="10" s="1"/>
  <c r="P53" i="10"/>
  <c r="R53" i="10" s="1"/>
  <c r="P54" i="10"/>
  <c r="R54" i="10" s="1"/>
  <c r="P55" i="10"/>
  <c r="R55" i="10" s="1"/>
  <c r="P56" i="10"/>
  <c r="R56" i="10" s="1"/>
  <c r="P57" i="10"/>
  <c r="R57" i="10" s="1"/>
  <c r="P58" i="10"/>
  <c r="R58" i="10" s="1"/>
  <c r="P59" i="10"/>
  <c r="R59" i="10" s="1"/>
  <c r="P60" i="10"/>
  <c r="R60" i="10" s="1"/>
  <c r="P61" i="10"/>
  <c r="R61" i="10" s="1"/>
  <c r="P62" i="10"/>
  <c r="R62" i="10" s="1"/>
  <c r="P63" i="10"/>
  <c r="R63" i="10" s="1"/>
  <c r="P64" i="10"/>
  <c r="R64" i="10" s="1"/>
  <c r="P65" i="10"/>
  <c r="R65" i="10" s="1"/>
  <c r="P66" i="10"/>
  <c r="R66" i="10" s="1"/>
  <c r="P67" i="10"/>
  <c r="R67" i="10" s="1"/>
  <c r="P68" i="10"/>
  <c r="R68" i="10" s="1"/>
  <c r="P69" i="10"/>
  <c r="R69" i="10" s="1"/>
  <c r="P70" i="10"/>
  <c r="R70" i="10" s="1"/>
  <c r="P71" i="10"/>
  <c r="R71" i="10" s="1"/>
  <c r="P72" i="10"/>
  <c r="R72" i="10" s="1"/>
  <c r="P73" i="10"/>
  <c r="R73" i="10" s="1"/>
  <c r="P74" i="10"/>
  <c r="R74" i="10" s="1"/>
  <c r="P75" i="10"/>
  <c r="R75" i="10" s="1"/>
  <c r="P76" i="10"/>
  <c r="R76" i="10" s="1"/>
  <c r="P77" i="10"/>
  <c r="R77" i="10" s="1"/>
  <c r="P78" i="10"/>
  <c r="R78" i="10" s="1"/>
  <c r="P79" i="10"/>
  <c r="R79" i="10" s="1"/>
  <c r="P80" i="10"/>
  <c r="R80" i="10" s="1"/>
  <c r="P81" i="10"/>
  <c r="R81" i="10" s="1"/>
  <c r="P82" i="10"/>
  <c r="R82" i="10" s="1"/>
  <c r="P83" i="10"/>
  <c r="R83" i="10" s="1"/>
  <c r="P84" i="10"/>
  <c r="R84" i="10" s="1"/>
  <c r="P85" i="10"/>
  <c r="R85" i="10" s="1"/>
  <c r="P86" i="10"/>
  <c r="R86" i="10" s="1"/>
  <c r="P87" i="10"/>
  <c r="R87" i="10" s="1"/>
  <c r="P88" i="10"/>
  <c r="R88" i="10" s="1"/>
  <c r="P89" i="10"/>
  <c r="R89" i="10" s="1"/>
  <c r="P90" i="10"/>
  <c r="R90" i="10" s="1"/>
  <c r="P91" i="10"/>
  <c r="R91" i="10" s="1"/>
  <c r="P92" i="10"/>
  <c r="R92" i="10" s="1"/>
  <c r="P93" i="10"/>
  <c r="R93" i="10" s="1"/>
  <c r="P94" i="10"/>
  <c r="R94" i="10" s="1"/>
  <c r="P95" i="10"/>
  <c r="R95" i="10" s="1"/>
  <c r="P96" i="10"/>
  <c r="R96" i="10" s="1"/>
  <c r="P97" i="10"/>
  <c r="R97" i="10" s="1"/>
  <c r="P98" i="10"/>
  <c r="R98" i="10" s="1"/>
  <c r="P99" i="10"/>
  <c r="R99" i="10" s="1"/>
  <c r="P100" i="10"/>
  <c r="R100" i="10" s="1"/>
  <c r="P101" i="10"/>
  <c r="R101" i="10" s="1"/>
  <c r="P102" i="10"/>
  <c r="R102" i="10" s="1"/>
  <c r="P103" i="10"/>
  <c r="R103" i="10" s="1"/>
  <c r="P104" i="10"/>
  <c r="R104" i="10" s="1"/>
  <c r="P105" i="10"/>
  <c r="R105" i="10" s="1"/>
  <c r="P106" i="10"/>
  <c r="R106" i="10" s="1"/>
  <c r="P107" i="10"/>
  <c r="R107" i="10" s="1"/>
  <c r="P108" i="10"/>
  <c r="R108" i="10" s="1"/>
  <c r="P109" i="10"/>
  <c r="R109" i="10" s="1"/>
  <c r="P110" i="10"/>
  <c r="R110" i="10" s="1"/>
  <c r="P111" i="10"/>
  <c r="R111" i="10" s="1"/>
  <c r="P112" i="10"/>
  <c r="R112" i="10" s="1"/>
  <c r="P113" i="10"/>
  <c r="R113" i="10" s="1"/>
  <c r="P114" i="10"/>
  <c r="R114" i="10" s="1"/>
  <c r="P115" i="10"/>
  <c r="R115" i="10" s="1"/>
  <c r="P116" i="10"/>
  <c r="R116" i="10" s="1"/>
  <c r="P117" i="10"/>
  <c r="R117" i="10" s="1"/>
  <c r="P118" i="10"/>
  <c r="R118" i="10" s="1"/>
  <c r="P119" i="10"/>
  <c r="R119" i="10" s="1"/>
  <c r="P120" i="10"/>
  <c r="R120" i="10" s="1"/>
  <c r="P121" i="10"/>
  <c r="R121" i="10" s="1"/>
  <c r="P122" i="10"/>
  <c r="R122" i="10" s="1"/>
  <c r="P123" i="10"/>
  <c r="R123" i="10" s="1"/>
  <c r="P124" i="10"/>
  <c r="R124" i="10" s="1"/>
  <c r="P125" i="10"/>
  <c r="R125" i="10" s="1"/>
  <c r="P126" i="10"/>
  <c r="R126" i="10" s="1"/>
  <c r="P127" i="10"/>
  <c r="R127" i="10" s="1"/>
  <c r="P128" i="10"/>
  <c r="R128" i="10" s="1"/>
  <c r="P129" i="10"/>
  <c r="R129" i="10" s="1"/>
  <c r="P130" i="10"/>
  <c r="R130" i="10" s="1"/>
  <c r="P131" i="10"/>
  <c r="R131" i="10" s="1"/>
  <c r="P132" i="10"/>
  <c r="R132" i="10" s="1"/>
  <c r="P133" i="10"/>
  <c r="R133" i="10" s="1"/>
  <c r="P134" i="10"/>
  <c r="R134" i="10" s="1"/>
  <c r="P135" i="10"/>
  <c r="R135" i="10" s="1"/>
  <c r="P136" i="10"/>
  <c r="R136" i="10" s="1"/>
  <c r="P137" i="10"/>
  <c r="R137" i="10" s="1"/>
  <c r="P138" i="10"/>
  <c r="R138" i="10" s="1"/>
  <c r="P139" i="10"/>
  <c r="R139" i="10" s="1"/>
  <c r="P140" i="10"/>
  <c r="R140" i="10" s="1"/>
  <c r="P141" i="10"/>
  <c r="R141" i="10" s="1"/>
  <c r="P142" i="10"/>
  <c r="R142" i="10" s="1"/>
  <c r="P143" i="10"/>
  <c r="R143" i="10" s="1"/>
  <c r="P144" i="10"/>
  <c r="R144" i="10" s="1"/>
  <c r="P145" i="10"/>
  <c r="R145" i="10" s="1"/>
  <c r="P146" i="10"/>
  <c r="R146" i="10" s="1"/>
  <c r="P147" i="10"/>
  <c r="R147" i="10" s="1"/>
  <c r="P148" i="10"/>
  <c r="R148" i="10" s="1"/>
  <c r="P149" i="10"/>
  <c r="R149" i="10" s="1"/>
  <c r="P150" i="10"/>
  <c r="R150" i="10" s="1"/>
  <c r="P151" i="10"/>
  <c r="R151" i="10" s="1"/>
  <c r="P152" i="10"/>
  <c r="R152" i="10" s="1"/>
  <c r="P153" i="10"/>
  <c r="R153" i="10" s="1"/>
  <c r="P154" i="10"/>
  <c r="R154" i="10" s="1"/>
  <c r="P155" i="10"/>
  <c r="R155" i="10" s="1"/>
  <c r="P156" i="10"/>
  <c r="R156" i="10" s="1"/>
  <c r="P157" i="10"/>
  <c r="R157" i="10" s="1"/>
  <c r="P158" i="10"/>
  <c r="R158" i="10" s="1"/>
  <c r="P159" i="10"/>
  <c r="R159" i="10" s="1"/>
  <c r="P160" i="10"/>
  <c r="R160" i="10" s="1"/>
  <c r="P161" i="10"/>
  <c r="R161" i="10" s="1"/>
  <c r="P162" i="10"/>
  <c r="R162" i="10" s="1"/>
  <c r="P163" i="10"/>
  <c r="R163" i="10" s="1"/>
  <c r="P164" i="10"/>
  <c r="R164" i="10" s="1"/>
  <c r="P165" i="10"/>
  <c r="R165" i="10" s="1"/>
  <c r="P166" i="10"/>
  <c r="R166" i="10" s="1"/>
  <c r="P167" i="10"/>
  <c r="R167" i="10" s="1"/>
  <c r="P168" i="10"/>
  <c r="R168" i="10" s="1"/>
  <c r="P169" i="10"/>
  <c r="R169" i="10" s="1"/>
  <c r="P170" i="10"/>
  <c r="R170" i="10" s="1"/>
  <c r="P171" i="10"/>
  <c r="R171" i="10" s="1"/>
  <c r="P172" i="10"/>
  <c r="R172" i="10" s="1"/>
  <c r="P173" i="10"/>
  <c r="R173" i="10" s="1"/>
  <c r="P174" i="10"/>
  <c r="R174" i="10" s="1"/>
  <c r="P175" i="10"/>
  <c r="R175" i="10" s="1"/>
  <c r="P176" i="10"/>
  <c r="R176" i="10" s="1"/>
  <c r="P177" i="10"/>
  <c r="R177" i="10" s="1"/>
  <c r="P178" i="10"/>
  <c r="R178" i="10" s="1"/>
  <c r="P179" i="10"/>
  <c r="R179" i="10" s="1"/>
  <c r="P180" i="10"/>
  <c r="R180" i="10" s="1"/>
  <c r="P181" i="10"/>
  <c r="R181" i="10" s="1"/>
  <c r="P182" i="10"/>
  <c r="R182" i="10" s="1"/>
  <c r="P183" i="10"/>
  <c r="R183" i="10" s="1"/>
  <c r="P184" i="10"/>
  <c r="R184" i="10" s="1"/>
  <c r="P185" i="10"/>
  <c r="R185" i="10" s="1"/>
  <c r="P186" i="10"/>
  <c r="R186" i="10" s="1"/>
  <c r="P187" i="10"/>
  <c r="R187" i="10" s="1"/>
  <c r="P188" i="10"/>
  <c r="R188" i="10" s="1"/>
  <c r="P189" i="10"/>
  <c r="R189" i="10" s="1"/>
  <c r="P190" i="10"/>
  <c r="R190" i="10" s="1"/>
  <c r="P191" i="10"/>
  <c r="R191" i="10" s="1"/>
  <c r="P192" i="10"/>
  <c r="R192" i="10" s="1"/>
  <c r="P193" i="10"/>
  <c r="R193" i="10" s="1"/>
  <c r="P194" i="10"/>
  <c r="R194" i="10" s="1"/>
  <c r="P195" i="10"/>
  <c r="R195" i="10" s="1"/>
  <c r="P196" i="10"/>
  <c r="R196" i="10" s="1"/>
  <c r="P197" i="10"/>
  <c r="R197" i="10" s="1"/>
  <c r="P198" i="10"/>
  <c r="R198" i="10" s="1"/>
  <c r="P199" i="10"/>
  <c r="R199" i="10" s="1"/>
  <c r="P200" i="10"/>
  <c r="R200" i="10" s="1"/>
  <c r="P201" i="10"/>
  <c r="R201" i="10" s="1"/>
  <c r="P202" i="10"/>
  <c r="R202" i="10" s="1"/>
  <c r="P203" i="10"/>
  <c r="R203" i="10" s="1"/>
  <c r="P204" i="10"/>
  <c r="R204" i="10" s="1"/>
  <c r="P205" i="10"/>
  <c r="R205" i="10" s="1"/>
  <c r="P206" i="10"/>
  <c r="R206" i="10" s="1"/>
  <c r="P207" i="10"/>
  <c r="R207" i="10" s="1"/>
  <c r="P208" i="10"/>
  <c r="R208" i="10" s="1"/>
  <c r="P209" i="10"/>
  <c r="R209" i="10" s="1"/>
  <c r="P210" i="10"/>
  <c r="R210" i="10" s="1"/>
  <c r="P211" i="10"/>
  <c r="R211" i="10" s="1"/>
  <c r="P212" i="10"/>
  <c r="R212" i="10" s="1"/>
  <c r="P213" i="10"/>
  <c r="R213" i="10" s="1"/>
  <c r="P214" i="10"/>
  <c r="R214" i="10" s="1"/>
  <c r="P215" i="10"/>
  <c r="R215" i="10" s="1"/>
  <c r="P216" i="10"/>
  <c r="R216" i="10" s="1"/>
  <c r="P217" i="10"/>
  <c r="R217" i="10" s="1"/>
  <c r="P218" i="10"/>
  <c r="R218" i="10" s="1"/>
  <c r="P219" i="10"/>
  <c r="R219" i="10" s="1"/>
  <c r="P220" i="10"/>
  <c r="R220" i="10" s="1"/>
  <c r="P221" i="10"/>
  <c r="R221" i="10" s="1"/>
  <c r="P222" i="10"/>
  <c r="R222" i="10" s="1"/>
  <c r="P223" i="10"/>
  <c r="R223" i="10" s="1"/>
  <c r="P224" i="10"/>
  <c r="R224" i="10" s="1"/>
  <c r="P225" i="10"/>
  <c r="R225" i="10" s="1"/>
  <c r="P226" i="10"/>
  <c r="R226" i="10" s="1"/>
  <c r="P227" i="10"/>
  <c r="R227" i="10" s="1"/>
  <c r="P228" i="10"/>
  <c r="R228" i="10" s="1"/>
  <c r="P229" i="10"/>
  <c r="R229" i="10" s="1"/>
  <c r="P230" i="10"/>
  <c r="R230" i="10" s="1"/>
  <c r="P231" i="10"/>
  <c r="R231" i="10" s="1"/>
  <c r="P232" i="10"/>
  <c r="R232" i="10" s="1"/>
  <c r="P233" i="10"/>
  <c r="R233" i="10" s="1"/>
  <c r="P234" i="10"/>
  <c r="R234" i="10" s="1"/>
  <c r="P235" i="10"/>
  <c r="R235" i="10" s="1"/>
  <c r="P236" i="10"/>
  <c r="R236" i="10" s="1"/>
  <c r="P237" i="10"/>
  <c r="R237" i="10" s="1"/>
  <c r="P238" i="10"/>
  <c r="R238" i="10" s="1"/>
  <c r="P239" i="10"/>
  <c r="R239" i="10" s="1"/>
  <c r="P240" i="10"/>
  <c r="R240" i="10" s="1"/>
  <c r="P241" i="10"/>
  <c r="R241" i="10" s="1"/>
  <c r="P242" i="10"/>
  <c r="R242" i="10" s="1"/>
  <c r="P243" i="10"/>
  <c r="R243" i="10" s="1"/>
  <c r="P244" i="10"/>
  <c r="R244" i="10" s="1"/>
  <c r="P245" i="10"/>
  <c r="R245" i="10" s="1"/>
  <c r="P246" i="10"/>
  <c r="R246" i="10" s="1"/>
  <c r="P247" i="10"/>
  <c r="R247" i="10" s="1"/>
  <c r="P248" i="10"/>
  <c r="R248" i="10" s="1"/>
  <c r="P249" i="10"/>
  <c r="R249" i="10" s="1"/>
  <c r="P250" i="10"/>
  <c r="R250" i="10" s="1"/>
  <c r="P251" i="10"/>
  <c r="R251" i="10" s="1"/>
  <c r="P252" i="10"/>
  <c r="R252" i="10" s="1"/>
  <c r="P253" i="10"/>
  <c r="R253" i="10" s="1"/>
  <c r="P254" i="10"/>
  <c r="R254" i="10" s="1"/>
  <c r="P255" i="10"/>
  <c r="R255" i="10" s="1"/>
  <c r="P256" i="10"/>
  <c r="R256" i="10" s="1"/>
  <c r="P257" i="10"/>
  <c r="R257" i="10" s="1"/>
  <c r="P258" i="10"/>
  <c r="R258" i="10" s="1"/>
  <c r="P259" i="10"/>
  <c r="R259" i="10" s="1"/>
  <c r="P260" i="10"/>
  <c r="R260" i="10" s="1"/>
  <c r="P261" i="10"/>
  <c r="R261" i="10" s="1"/>
  <c r="P262" i="10"/>
  <c r="R262" i="10" s="1"/>
  <c r="P263" i="10"/>
  <c r="R263" i="10" s="1"/>
  <c r="P264" i="10"/>
  <c r="R264" i="10" s="1"/>
  <c r="P265" i="10"/>
  <c r="R265" i="10" s="1"/>
  <c r="P266" i="10"/>
  <c r="R266" i="10" s="1"/>
  <c r="P267" i="10"/>
  <c r="R267" i="10" s="1"/>
  <c r="P268" i="10"/>
  <c r="R268" i="10" s="1"/>
  <c r="P269" i="10"/>
  <c r="R269" i="10" s="1"/>
  <c r="P270" i="10"/>
  <c r="R270" i="10" s="1"/>
  <c r="P271" i="10"/>
  <c r="R271" i="10" s="1"/>
  <c r="P272" i="10"/>
  <c r="R272" i="10" s="1"/>
  <c r="P273" i="10"/>
  <c r="R273" i="10" s="1"/>
  <c r="P274" i="10"/>
  <c r="R274" i="10" s="1"/>
  <c r="P275" i="10"/>
  <c r="R275" i="10" s="1"/>
  <c r="P276" i="10"/>
  <c r="R276" i="10" s="1"/>
  <c r="P277" i="10"/>
  <c r="R277" i="10" s="1"/>
  <c r="P278" i="10"/>
  <c r="R278" i="10" s="1"/>
  <c r="P279" i="10"/>
  <c r="R279" i="10" s="1"/>
  <c r="P280" i="10"/>
  <c r="R280" i="10" s="1"/>
  <c r="P281" i="10"/>
  <c r="R281" i="10" s="1"/>
  <c r="P282" i="10"/>
  <c r="R282" i="10" s="1"/>
  <c r="P283" i="10"/>
  <c r="R283" i="10" s="1"/>
  <c r="P284" i="10"/>
  <c r="R284" i="10" s="1"/>
  <c r="P285" i="10"/>
  <c r="R285" i="10" s="1"/>
  <c r="P286" i="10"/>
  <c r="R286" i="10" s="1"/>
  <c r="P287" i="10"/>
  <c r="R287" i="10" s="1"/>
  <c r="P288" i="10"/>
  <c r="R288" i="10" s="1"/>
  <c r="P289" i="10"/>
  <c r="R289" i="10" s="1"/>
  <c r="P290" i="10"/>
  <c r="R290" i="10" s="1"/>
  <c r="P291" i="10"/>
  <c r="R291" i="10" s="1"/>
  <c r="P292" i="10"/>
  <c r="R292" i="10" s="1"/>
  <c r="P293" i="10"/>
  <c r="R293" i="10" s="1"/>
  <c r="P294" i="10"/>
  <c r="R294" i="10" s="1"/>
  <c r="P295" i="10"/>
  <c r="R295" i="10" s="1"/>
  <c r="P296" i="10"/>
  <c r="R296" i="10" s="1"/>
  <c r="P297" i="10"/>
  <c r="R297" i="10" s="1"/>
  <c r="P298" i="10"/>
  <c r="R298" i="10" s="1"/>
  <c r="P299" i="10"/>
  <c r="R299" i="10" s="1"/>
  <c r="P300" i="10"/>
  <c r="R300" i="10" s="1"/>
  <c r="P301" i="10"/>
  <c r="R301" i="10" s="1"/>
  <c r="P302" i="10"/>
  <c r="R302" i="10" s="1"/>
  <c r="P303" i="10"/>
  <c r="R303" i="10" s="1"/>
  <c r="P304" i="10"/>
  <c r="R304" i="10" s="1"/>
  <c r="P305" i="10"/>
  <c r="R305" i="10" s="1"/>
  <c r="P306" i="10"/>
  <c r="R306" i="10" s="1"/>
  <c r="P307" i="10"/>
  <c r="R307" i="10" s="1"/>
  <c r="P308" i="10"/>
  <c r="R308" i="10" s="1"/>
  <c r="P309" i="10"/>
  <c r="R309" i="10" s="1"/>
  <c r="P310" i="10"/>
  <c r="R310" i="10" s="1"/>
  <c r="P311" i="10"/>
  <c r="R311" i="10" s="1"/>
  <c r="P312" i="10"/>
  <c r="R312" i="10" s="1"/>
  <c r="P313" i="10"/>
  <c r="R313" i="10" s="1"/>
  <c r="P314" i="10"/>
  <c r="R314" i="10" s="1"/>
  <c r="P315" i="10"/>
  <c r="R315" i="10" s="1"/>
  <c r="P316" i="10"/>
  <c r="R316" i="10" s="1"/>
  <c r="P317" i="10"/>
  <c r="R317" i="10" s="1"/>
  <c r="P318" i="10"/>
  <c r="R318" i="10" s="1"/>
  <c r="P319" i="10"/>
  <c r="R319" i="10" s="1"/>
  <c r="P320" i="10"/>
  <c r="R320" i="10" s="1"/>
  <c r="P321" i="10"/>
  <c r="R321" i="10" s="1"/>
  <c r="P322" i="10"/>
  <c r="R322" i="10" s="1"/>
  <c r="P323" i="10"/>
  <c r="R323" i="10" s="1"/>
  <c r="P324" i="10"/>
  <c r="R324" i="10" s="1"/>
  <c r="P325" i="10"/>
  <c r="R325" i="10" s="1"/>
  <c r="P326" i="10"/>
  <c r="R326" i="10" s="1"/>
  <c r="P327" i="10"/>
  <c r="R327" i="10" s="1"/>
  <c r="P328" i="10"/>
  <c r="R328" i="10" s="1"/>
  <c r="P329" i="10"/>
  <c r="R329" i="10" s="1"/>
  <c r="P330" i="10"/>
  <c r="R330" i="10" s="1"/>
  <c r="P331" i="10"/>
  <c r="R331" i="10" s="1"/>
  <c r="P332" i="10"/>
  <c r="R332" i="10" s="1"/>
  <c r="P333" i="10"/>
  <c r="R333" i="10" s="1"/>
  <c r="P334" i="10"/>
  <c r="R334" i="10" s="1"/>
  <c r="P335" i="10"/>
  <c r="R335" i="10" s="1"/>
  <c r="P336" i="10"/>
  <c r="R336" i="10" s="1"/>
  <c r="P337" i="10"/>
  <c r="R337" i="10" s="1"/>
  <c r="P338" i="10"/>
  <c r="R338" i="10" s="1"/>
  <c r="P339" i="10"/>
  <c r="R339" i="10" s="1"/>
  <c r="P340" i="10"/>
  <c r="R340" i="10" s="1"/>
  <c r="P341" i="10"/>
  <c r="R341" i="10" s="1"/>
  <c r="P342" i="10"/>
  <c r="R342" i="10" s="1"/>
  <c r="P343" i="10"/>
  <c r="R343" i="10" s="1"/>
  <c r="P344" i="10"/>
  <c r="R344" i="10" s="1"/>
  <c r="P345" i="10"/>
  <c r="R345" i="10" s="1"/>
  <c r="P346" i="10"/>
  <c r="R346" i="10" s="1"/>
  <c r="P347" i="10"/>
  <c r="R347" i="10" s="1"/>
  <c r="P348" i="10"/>
  <c r="R348" i="10" s="1"/>
  <c r="P349" i="10"/>
  <c r="R349" i="10" s="1"/>
  <c r="P350" i="10"/>
  <c r="R350" i="10" s="1"/>
  <c r="P351" i="10"/>
  <c r="R351" i="10" s="1"/>
  <c r="P352" i="10"/>
  <c r="R352" i="10" s="1"/>
  <c r="P353" i="10"/>
  <c r="R353" i="10" s="1"/>
  <c r="P354" i="10"/>
  <c r="R354" i="10" s="1"/>
  <c r="P355" i="10"/>
  <c r="R355" i="10" s="1"/>
  <c r="P356" i="10"/>
  <c r="R356" i="10" s="1"/>
  <c r="P357" i="10"/>
  <c r="R357" i="10" s="1"/>
  <c r="P358" i="10"/>
  <c r="R358" i="10" s="1"/>
  <c r="P359" i="10"/>
  <c r="R359" i="10" s="1"/>
  <c r="P360" i="10"/>
  <c r="R360" i="10" s="1"/>
  <c r="P361" i="10"/>
  <c r="R361" i="10" s="1"/>
  <c r="P362" i="10"/>
  <c r="R362" i="10" s="1"/>
  <c r="P363" i="10"/>
  <c r="R363" i="10" s="1"/>
  <c r="P364" i="10"/>
  <c r="R364" i="10" s="1"/>
  <c r="P365" i="10"/>
  <c r="R365" i="10" s="1"/>
  <c r="P366" i="10"/>
  <c r="R366" i="10" s="1"/>
  <c r="P367" i="10"/>
  <c r="R367" i="10" s="1"/>
  <c r="P368" i="10"/>
  <c r="R368" i="10" s="1"/>
  <c r="P369" i="10"/>
  <c r="R369" i="10" s="1"/>
  <c r="P370" i="10"/>
  <c r="R370" i="10" s="1"/>
  <c r="P371" i="10"/>
  <c r="R371" i="10" s="1"/>
  <c r="P372" i="10"/>
  <c r="R372" i="10" s="1"/>
  <c r="P373" i="10"/>
  <c r="R373" i="10" s="1"/>
  <c r="P374" i="10"/>
  <c r="R374" i="10" s="1"/>
  <c r="P375" i="10"/>
  <c r="R375" i="10" s="1"/>
  <c r="P376" i="10"/>
  <c r="R376" i="10" s="1"/>
  <c r="P377" i="10"/>
  <c r="R377" i="10" s="1"/>
  <c r="P378" i="10"/>
  <c r="R378" i="10" s="1"/>
  <c r="P379" i="10"/>
  <c r="R379" i="10" s="1"/>
  <c r="P380" i="10"/>
  <c r="R380" i="10" s="1"/>
  <c r="P381" i="10"/>
  <c r="R381" i="10" s="1"/>
  <c r="P382" i="10"/>
  <c r="R382" i="10" s="1"/>
  <c r="P383" i="10"/>
  <c r="R383" i="10" s="1"/>
  <c r="P384" i="10"/>
  <c r="R384" i="10" s="1"/>
  <c r="P385" i="10"/>
  <c r="R385" i="10" s="1"/>
  <c r="P386" i="10"/>
  <c r="R386" i="10" s="1"/>
  <c r="P387" i="10"/>
  <c r="R387" i="10" s="1"/>
  <c r="P388" i="10"/>
  <c r="R388" i="10" s="1"/>
  <c r="P389" i="10"/>
  <c r="R389" i="10" s="1"/>
  <c r="P390" i="10"/>
  <c r="R390" i="10" s="1"/>
  <c r="P391" i="10"/>
  <c r="R391" i="10" s="1"/>
  <c r="P392" i="10"/>
  <c r="R392" i="10" s="1"/>
  <c r="P393" i="10"/>
  <c r="R393" i="10" s="1"/>
  <c r="P394" i="10"/>
  <c r="R394" i="10" s="1"/>
  <c r="P395" i="10"/>
  <c r="R395" i="10" s="1"/>
  <c r="P396" i="10"/>
  <c r="R396" i="10" s="1"/>
  <c r="P397" i="10"/>
  <c r="R397" i="10" s="1"/>
  <c r="P398" i="10"/>
  <c r="R398" i="10" s="1"/>
  <c r="P399" i="10"/>
  <c r="R399" i="10" s="1"/>
  <c r="P400" i="10"/>
  <c r="R400" i="10" s="1"/>
  <c r="P401" i="10"/>
  <c r="R401" i="10" s="1"/>
  <c r="P402" i="10"/>
  <c r="R402" i="10" s="1"/>
  <c r="P403" i="10"/>
  <c r="R403" i="10" s="1"/>
  <c r="P404" i="10"/>
  <c r="R404" i="10" s="1"/>
  <c r="P405" i="10"/>
  <c r="R405" i="10" s="1"/>
  <c r="P406" i="10"/>
  <c r="R406" i="10" s="1"/>
  <c r="P407" i="10"/>
  <c r="R407" i="10" s="1"/>
  <c r="P408" i="10"/>
  <c r="R408" i="10" s="1"/>
  <c r="P409" i="10"/>
  <c r="R409" i="10" s="1"/>
  <c r="P410" i="10"/>
  <c r="R410" i="10" s="1"/>
  <c r="P411" i="10"/>
  <c r="R411" i="10" s="1"/>
  <c r="P412" i="10"/>
  <c r="R412" i="10" s="1"/>
  <c r="P413" i="10"/>
  <c r="R413" i="10" s="1"/>
  <c r="P414" i="10"/>
  <c r="R414" i="10" s="1"/>
  <c r="P415" i="10"/>
  <c r="R415" i="10" s="1"/>
  <c r="P416" i="10"/>
  <c r="R416" i="10" s="1"/>
  <c r="P417" i="10"/>
  <c r="R417" i="10" s="1"/>
  <c r="P418" i="10"/>
  <c r="R418" i="10" s="1"/>
  <c r="P419" i="10"/>
  <c r="R419" i="10" s="1"/>
  <c r="P420" i="10"/>
  <c r="R420" i="10" s="1"/>
  <c r="P421" i="10"/>
  <c r="R421" i="10" s="1"/>
  <c r="P422" i="10"/>
  <c r="R422" i="10" s="1"/>
  <c r="P423" i="10"/>
  <c r="R423" i="10" s="1"/>
  <c r="P424" i="10"/>
  <c r="R424" i="10" s="1"/>
  <c r="P425" i="10"/>
  <c r="R425" i="10" s="1"/>
  <c r="P426" i="10"/>
  <c r="R426" i="10" s="1"/>
  <c r="P427" i="10"/>
  <c r="R427" i="10" s="1"/>
  <c r="P428" i="10"/>
  <c r="R428" i="10" s="1"/>
  <c r="P429" i="10"/>
  <c r="R429" i="10" s="1"/>
  <c r="P430" i="10"/>
  <c r="R430" i="10" s="1"/>
  <c r="P431" i="10"/>
  <c r="R431" i="10" s="1"/>
  <c r="P432" i="10"/>
  <c r="R432" i="10" s="1"/>
  <c r="P433" i="10"/>
  <c r="R433" i="10" s="1"/>
  <c r="P434" i="10"/>
  <c r="R434" i="10" s="1"/>
  <c r="P435" i="10"/>
  <c r="R435" i="10" s="1"/>
  <c r="P436" i="10"/>
  <c r="R436" i="10" s="1"/>
  <c r="P437" i="10"/>
  <c r="R437" i="10" s="1"/>
  <c r="P438" i="10"/>
  <c r="R438" i="10" s="1"/>
  <c r="P439" i="10"/>
  <c r="R439" i="10" s="1"/>
  <c r="P440" i="10"/>
  <c r="R440" i="10" s="1"/>
  <c r="P441" i="10"/>
  <c r="R441" i="10" s="1"/>
  <c r="P442" i="10"/>
  <c r="R442" i="10" s="1"/>
  <c r="P443" i="10"/>
  <c r="R443" i="10" s="1"/>
  <c r="P444" i="10"/>
  <c r="R444" i="10" s="1"/>
  <c r="P445" i="10"/>
  <c r="R445" i="10" s="1"/>
  <c r="P446" i="10"/>
  <c r="R446" i="10" s="1"/>
  <c r="P447" i="10"/>
  <c r="R447" i="10" s="1"/>
  <c r="P448" i="10"/>
  <c r="R448" i="10" s="1"/>
  <c r="P449" i="10"/>
  <c r="R449" i="10" s="1"/>
  <c r="P450" i="10"/>
  <c r="R450" i="10" s="1"/>
  <c r="P451" i="10"/>
  <c r="R451" i="10" s="1"/>
  <c r="P452" i="10"/>
  <c r="R452" i="10" s="1"/>
  <c r="P453" i="10"/>
  <c r="R453" i="10" s="1"/>
  <c r="P454" i="10"/>
  <c r="R454" i="10" s="1"/>
  <c r="P455" i="10"/>
  <c r="R455" i="10" s="1"/>
  <c r="P456" i="10"/>
  <c r="R456" i="10" s="1"/>
  <c r="P457" i="10"/>
  <c r="R457" i="10" s="1"/>
  <c r="P458" i="10"/>
  <c r="R458" i="10" s="1"/>
  <c r="P459" i="10"/>
  <c r="R459" i="10" s="1"/>
  <c r="P460" i="10"/>
  <c r="R460" i="10" s="1"/>
  <c r="P461" i="10"/>
  <c r="R461" i="10" s="1"/>
  <c r="P462" i="10"/>
  <c r="R462" i="10" s="1"/>
  <c r="P463" i="10"/>
  <c r="R463" i="10" s="1"/>
  <c r="P464" i="10"/>
  <c r="R464" i="10" s="1"/>
  <c r="P465" i="10"/>
  <c r="R465" i="10" s="1"/>
  <c r="P466" i="10"/>
  <c r="R466" i="10" s="1"/>
  <c r="P467" i="10"/>
  <c r="R467" i="10" s="1"/>
  <c r="P468" i="10"/>
  <c r="R468" i="10" s="1"/>
  <c r="P469" i="10"/>
  <c r="R469" i="10" s="1"/>
  <c r="P470" i="10"/>
  <c r="R470" i="10" s="1"/>
  <c r="P471" i="10"/>
  <c r="R471" i="10" s="1"/>
  <c r="P472" i="10"/>
  <c r="R472" i="10" s="1"/>
  <c r="P473" i="10"/>
  <c r="R473" i="10" s="1"/>
  <c r="P474" i="10"/>
  <c r="R474" i="10" s="1"/>
  <c r="P475" i="10"/>
  <c r="R475" i="10" s="1"/>
  <c r="P476" i="10"/>
  <c r="R476" i="10" s="1"/>
  <c r="P477" i="10"/>
  <c r="R477" i="10" s="1"/>
  <c r="P478" i="10"/>
  <c r="R478" i="10" s="1"/>
  <c r="P479" i="10"/>
  <c r="R479" i="10" s="1"/>
  <c r="P480" i="10"/>
  <c r="R480" i="10" s="1"/>
  <c r="P481" i="10"/>
  <c r="R481" i="10" s="1"/>
  <c r="P482" i="10"/>
  <c r="R482" i="10" s="1"/>
  <c r="P483" i="10"/>
  <c r="R483" i="10" s="1"/>
  <c r="P484" i="10"/>
  <c r="R484" i="10" s="1"/>
  <c r="P485" i="10"/>
  <c r="R485" i="10" s="1"/>
  <c r="P486" i="10"/>
  <c r="R486" i="10" s="1"/>
  <c r="P487" i="10"/>
  <c r="R487" i="10" s="1"/>
  <c r="P488" i="10"/>
  <c r="R488" i="10" s="1"/>
  <c r="P489" i="10"/>
  <c r="R489" i="10" s="1"/>
  <c r="P490" i="10"/>
  <c r="R490" i="10" s="1"/>
  <c r="P491" i="10"/>
  <c r="R491" i="10" s="1"/>
  <c r="P492" i="10"/>
  <c r="R492" i="10" s="1"/>
  <c r="P493" i="10"/>
  <c r="R493" i="10" s="1"/>
  <c r="P494" i="10"/>
  <c r="R494" i="10" s="1"/>
  <c r="P495" i="10"/>
  <c r="R495" i="10" s="1"/>
  <c r="P496" i="10"/>
  <c r="R496" i="10" s="1"/>
  <c r="P497" i="10"/>
  <c r="R497" i="10" s="1"/>
  <c r="P498" i="10"/>
  <c r="R498" i="10" s="1"/>
  <c r="P499" i="10"/>
  <c r="R499" i="10" s="1"/>
  <c r="P500" i="10"/>
  <c r="R500" i="10" s="1"/>
  <c r="P501" i="10"/>
  <c r="R501" i="10" s="1"/>
  <c r="P502" i="10"/>
  <c r="R502" i="10" s="1"/>
  <c r="P503" i="10"/>
  <c r="R503" i="10" s="1"/>
  <c r="P504" i="10"/>
  <c r="R504" i="10" s="1"/>
  <c r="P505" i="10"/>
  <c r="R505" i="10" s="1"/>
  <c r="P506" i="10"/>
  <c r="R506" i="10" s="1"/>
  <c r="P507" i="10"/>
  <c r="R507" i="10" s="1"/>
  <c r="P508" i="10"/>
  <c r="R508" i="10" s="1"/>
  <c r="P509" i="10"/>
  <c r="R509" i="10" s="1"/>
  <c r="P510" i="10"/>
  <c r="R510" i="10" s="1"/>
  <c r="P511" i="10"/>
  <c r="R511" i="10" s="1"/>
  <c r="P512" i="10"/>
  <c r="R512" i="10" s="1"/>
  <c r="P513" i="10"/>
  <c r="R513" i="10" s="1"/>
  <c r="P514" i="10"/>
  <c r="R514" i="10" s="1"/>
  <c r="P515" i="10"/>
  <c r="R515" i="10" s="1"/>
  <c r="P516" i="10"/>
  <c r="R516" i="10" s="1"/>
  <c r="P517" i="10"/>
  <c r="R517" i="10" s="1"/>
  <c r="P518" i="10"/>
  <c r="R518" i="10" s="1"/>
  <c r="P519" i="10"/>
  <c r="R519" i="10" s="1"/>
  <c r="P520" i="10"/>
  <c r="R520" i="10" s="1"/>
  <c r="P521" i="10"/>
  <c r="R521" i="10" s="1"/>
  <c r="P522" i="10"/>
  <c r="R522" i="10" s="1"/>
  <c r="P523" i="10"/>
  <c r="R523" i="10" s="1"/>
  <c r="P524" i="10"/>
  <c r="R524" i="10" s="1"/>
  <c r="P525" i="10"/>
  <c r="R525" i="10" s="1"/>
  <c r="P526" i="10"/>
  <c r="R526" i="10" s="1"/>
  <c r="P527" i="10"/>
  <c r="R527" i="10" s="1"/>
  <c r="P528" i="10"/>
  <c r="R528" i="10" s="1"/>
  <c r="P529" i="10"/>
  <c r="R529" i="10" s="1"/>
  <c r="P530" i="10"/>
  <c r="R530" i="10" s="1"/>
  <c r="P531" i="10"/>
  <c r="R531" i="10" s="1"/>
  <c r="P532" i="10"/>
  <c r="R532" i="10" s="1"/>
  <c r="P533" i="10"/>
  <c r="R533" i="10" s="1"/>
  <c r="P534" i="10"/>
  <c r="R534" i="10" s="1"/>
  <c r="P535" i="10"/>
  <c r="R535" i="10" s="1"/>
  <c r="P536" i="10"/>
  <c r="R536" i="10" s="1"/>
  <c r="P537" i="10"/>
  <c r="R537" i="10" s="1"/>
  <c r="P538" i="10"/>
  <c r="R538" i="10" s="1"/>
  <c r="P539" i="10"/>
  <c r="R539" i="10" s="1"/>
  <c r="P540" i="10"/>
  <c r="R540" i="10" s="1"/>
  <c r="P541" i="10"/>
  <c r="R541" i="10" s="1"/>
  <c r="P542" i="10"/>
  <c r="R542" i="10" s="1"/>
  <c r="P543" i="10"/>
  <c r="R543" i="10" s="1"/>
  <c r="P544" i="10"/>
  <c r="R544" i="10" s="1"/>
  <c r="P545" i="10"/>
  <c r="R545" i="10" s="1"/>
  <c r="P546" i="10"/>
  <c r="R546" i="10" s="1"/>
  <c r="P547" i="10"/>
  <c r="R547" i="10" s="1"/>
  <c r="P548" i="10"/>
  <c r="R548" i="10" s="1"/>
  <c r="P549" i="10"/>
  <c r="R549" i="10" s="1"/>
  <c r="P550" i="10"/>
  <c r="R550" i="10" s="1"/>
  <c r="P551" i="10"/>
  <c r="R551" i="10" s="1"/>
  <c r="P552" i="10"/>
  <c r="R552" i="10" s="1"/>
  <c r="P553" i="10"/>
  <c r="R553" i="10" s="1"/>
  <c r="P554" i="10"/>
  <c r="R554" i="10" s="1"/>
  <c r="P555" i="10"/>
  <c r="R555" i="10" s="1"/>
  <c r="P556" i="10"/>
  <c r="R556" i="10" s="1"/>
  <c r="P557" i="10"/>
  <c r="R557" i="10" s="1"/>
  <c r="P558" i="10"/>
  <c r="R558" i="10" s="1"/>
  <c r="P559" i="10"/>
  <c r="R559" i="10" s="1"/>
  <c r="P560" i="10"/>
  <c r="R560" i="10" s="1"/>
  <c r="P561" i="10"/>
  <c r="R561" i="10" s="1"/>
  <c r="P562" i="10"/>
  <c r="R562" i="10" s="1"/>
  <c r="P563" i="10"/>
  <c r="R563" i="10" s="1"/>
  <c r="P564" i="10"/>
  <c r="R564" i="10" s="1"/>
  <c r="P565" i="10"/>
  <c r="R565" i="10" s="1"/>
  <c r="P566" i="10"/>
  <c r="R566" i="10" s="1"/>
  <c r="P567" i="10"/>
  <c r="R567" i="10" s="1"/>
  <c r="P568" i="10"/>
  <c r="R568" i="10" s="1"/>
  <c r="P569" i="10"/>
  <c r="R569" i="10" s="1"/>
  <c r="P570" i="10"/>
  <c r="R570" i="10" s="1"/>
  <c r="P571" i="10"/>
  <c r="R571" i="10" s="1"/>
  <c r="P572" i="10"/>
  <c r="R572" i="10" s="1"/>
  <c r="P573" i="10"/>
  <c r="R573" i="10" s="1"/>
  <c r="P574" i="10"/>
  <c r="R574" i="10" s="1"/>
  <c r="P575" i="10"/>
  <c r="R575" i="10" s="1"/>
  <c r="P576" i="10"/>
  <c r="R576" i="10" s="1"/>
  <c r="P577" i="10"/>
  <c r="R577" i="10" s="1"/>
  <c r="P578" i="10"/>
  <c r="R578" i="10" s="1"/>
  <c r="P579" i="10"/>
  <c r="R579" i="10" s="1"/>
  <c r="P580" i="10"/>
  <c r="R580" i="10" s="1"/>
  <c r="P581" i="10"/>
  <c r="R581" i="10" s="1"/>
  <c r="P582" i="10"/>
  <c r="R582" i="10" s="1"/>
  <c r="P583" i="10"/>
  <c r="R583" i="10" s="1"/>
  <c r="P584" i="10"/>
  <c r="R584" i="10" s="1"/>
  <c r="P585" i="10"/>
  <c r="R585" i="10" s="1"/>
  <c r="P586" i="10"/>
  <c r="R586" i="10" s="1"/>
  <c r="P587" i="10"/>
  <c r="R587" i="10" s="1"/>
  <c r="P588" i="10"/>
  <c r="R588" i="10" s="1"/>
  <c r="P589" i="10"/>
  <c r="R589" i="10" s="1"/>
  <c r="P590" i="10"/>
  <c r="R590" i="10" s="1"/>
  <c r="P591" i="10"/>
  <c r="R591" i="10" s="1"/>
  <c r="P592" i="10"/>
  <c r="R592" i="10" s="1"/>
  <c r="P593" i="10"/>
  <c r="R593" i="10" s="1"/>
  <c r="P594" i="10"/>
  <c r="R594" i="10" s="1"/>
  <c r="P595" i="10"/>
  <c r="R595" i="10" s="1"/>
  <c r="P596" i="10"/>
  <c r="R596" i="10" s="1"/>
  <c r="P597" i="10"/>
  <c r="R597" i="10" s="1"/>
  <c r="P598" i="10"/>
  <c r="R598" i="10" s="1"/>
  <c r="P599" i="10"/>
  <c r="R599" i="10" s="1"/>
  <c r="P600" i="10"/>
  <c r="R600" i="10" s="1"/>
  <c r="P601" i="10"/>
  <c r="R601" i="10" s="1"/>
  <c r="P602" i="10"/>
  <c r="R602" i="10" s="1"/>
  <c r="P603" i="10"/>
  <c r="R603" i="10" s="1"/>
  <c r="P604" i="10"/>
  <c r="R604" i="10" s="1"/>
  <c r="P605" i="10"/>
  <c r="R605" i="10" s="1"/>
  <c r="P606" i="10"/>
  <c r="R606" i="10" s="1"/>
  <c r="P607" i="10"/>
  <c r="R607" i="10" s="1"/>
  <c r="P608" i="10"/>
  <c r="R608" i="10" s="1"/>
  <c r="P609" i="10"/>
  <c r="R609" i="10" s="1"/>
  <c r="P610" i="10"/>
  <c r="R610" i="10" s="1"/>
  <c r="P611" i="10"/>
  <c r="R611" i="10" s="1"/>
  <c r="P612" i="10"/>
  <c r="R612" i="10" s="1"/>
  <c r="P613" i="10"/>
  <c r="R613" i="10" s="1"/>
  <c r="P614" i="10"/>
  <c r="R614" i="10" s="1"/>
  <c r="P615" i="10"/>
  <c r="R615" i="10" s="1"/>
  <c r="P616" i="10"/>
  <c r="R616" i="10" s="1"/>
  <c r="P617" i="10"/>
  <c r="R617" i="10" s="1"/>
  <c r="P618" i="10"/>
  <c r="R618" i="10" s="1"/>
  <c r="P619" i="10"/>
  <c r="R619" i="10" s="1"/>
  <c r="P620" i="10"/>
  <c r="R620" i="10" s="1"/>
  <c r="P621" i="10"/>
  <c r="R621" i="10" s="1"/>
  <c r="P622" i="10"/>
  <c r="R622" i="10" s="1"/>
  <c r="P623" i="10"/>
  <c r="R623" i="10" s="1"/>
  <c r="P624" i="10"/>
  <c r="R624" i="10" s="1"/>
  <c r="P625" i="10"/>
  <c r="R625" i="10" s="1"/>
  <c r="P626" i="10"/>
  <c r="R626" i="10" s="1"/>
  <c r="P627" i="10"/>
  <c r="R627" i="10" s="1"/>
  <c r="P628" i="10"/>
  <c r="R628" i="10" s="1"/>
  <c r="P629" i="10"/>
  <c r="R629" i="10" s="1"/>
  <c r="P630" i="10"/>
  <c r="R630" i="10" s="1"/>
  <c r="P631" i="10"/>
  <c r="R631" i="10" s="1"/>
  <c r="P632" i="10"/>
  <c r="R632" i="10" s="1"/>
  <c r="P633" i="10"/>
  <c r="R633" i="10" s="1"/>
  <c r="P634" i="10"/>
  <c r="R634" i="10" s="1"/>
  <c r="P635" i="10"/>
  <c r="R635" i="10" s="1"/>
  <c r="P636" i="10"/>
  <c r="R636" i="10" s="1"/>
  <c r="P637" i="10"/>
  <c r="R637" i="10" s="1"/>
  <c r="P638" i="10"/>
  <c r="R638" i="10" s="1"/>
  <c r="P639" i="10"/>
  <c r="R639" i="10" s="1"/>
  <c r="P640" i="10"/>
  <c r="R640" i="10" s="1"/>
  <c r="P641" i="10"/>
  <c r="R641" i="10" s="1"/>
  <c r="P642" i="10"/>
  <c r="R642" i="10" s="1"/>
  <c r="P643" i="10"/>
  <c r="R643" i="10" s="1"/>
  <c r="P644" i="10"/>
  <c r="R644" i="10" s="1"/>
  <c r="P645" i="10"/>
  <c r="R645" i="10" s="1"/>
  <c r="P646" i="10"/>
  <c r="R646" i="10" s="1"/>
  <c r="P647" i="10"/>
  <c r="R647" i="10" s="1"/>
  <c r="P648" i="10"/>
  <c r="R648" i="10" s="1"/>
  <c r="P649" i="10"/>
  <c r="R649" i="10" s="1"/>
  <c r="P650" i="10"/>
  <c r="R650" i="10" s="1"/>
  <c r="P651" i="10"/>
  <c r="R651" i="10" s="1"/>
  <c r="P652" i="10"/>
  <c r="R652" i="10" s="1"/>
  <c r="P653" i="10"/>
  <c r="R653" i="10" s="1"/>
  <c r="P654" i="10"/>
  <c r="R654" i="10" s="1"/>
  <c r="P655" i="10"/>
  <c r="R655" i="10" s="1"/>
  <c r="P656" i="10"/>
  <c r="R656" i="10" s="1"/>
  <c r="P657" i="10"/>
  <c r="R657" i="10" s="1"/>
  <c r="P658" i="10"/>
  <c r="R658" i="10" s="1"/>
  <c r="P659" i="10"/>
  <c r="R659" i="10" s="1"/>
  <c r="P660" i="10"/>
  <c r="R660" i="10" s="1"/>
  <c r="P661" i="10"/>
  <c r="R661" i="10" s="1"/>
  <c r="P662" i="10"/>
  <c r="R662" i="10" s="1"/>
  <c r="P663" i="10"/>
  <c r="R663" i="10" s="1"/>
  <c r="P664" i="10"/>
  <c r="R664" i="10" s="1"/>
  <c r="P665" i="10"/>
  <c r="R665" i="10" s="1"/>
  <c r="P666" i="10"/>
  <c r="R666" i="10" s="1"/>
  <c r="P667" i="10"/>
  <c r="R667" i="10" s="1"/>
  <c r="P668" i="10"/>
  <c r="R668" i="10" s="1"/>
  <c r="P669" i="10"/>
  <c r="R669" i="10" s="1"/>
  <c r="P670" i="10"/>
  <c r="R670" i="10" s="1"/>
  <c r="P671" i="10"/>
  <c r="R671" i="10" s="1"/>
  <c r="P672" i="10"/>
  <c r="R672" i="10" s="1"/>
  <c r="P673" i="10"/>
  <c r="R673" i="10" s="1"/>
  <c r="P674" i="10"/>
  <c r="R674" i="10" s="1"/>
  <c r="P675" i="10"/>
  <c r="R675" i="10" s="1"/>
  <c r="P676" i="10"/>
  <c r="R676" i="10" s="1"/>
  <c r="P677" i="10"/>
  <c r="R677" i="10" s="1"/>
  <c r="P678" i="10"/>
  <c r="R678" i="10" s="1"/>
  <c r="P679" i="10"/>
  <c r="R679" i="10" s="1"/>
  <c r="P680" i="10"/>
  <c r="R680" i="10" s="1"/>
  <c r="P681" i="10"/>
  <c r="R681" i="10" s="1"/>
  <c r="P682" i="10"/>
  <c r="R682" i="10" s="1"/>
  <c r="P683" i="10"/>
  <c r="R683" i="10" s="1"/>
  <c r="P684" i="10"/>
  <c r="R684" i="10" s="1"/>
  <c r="P685" i="10"/>
  <c r="R685" i="10" s="1"/>
  <c r="P686" i="10"/>
  <c r="R686" i="10" s="1"/>
  <c r="P687" i="10"/>
  <c r="R687" i="10" s="1"/>
  <c r="P688" i="10"/>
  <c r="R688" i="10" s="1"/>
  <c r="P689" i="10"/>
  <c r="R689" i="10" s="1"/>
  <c r="P690" i="10"/>
  <c r="R690" i="10" s="1"/>
  <c r="P691" i="10"/>
  <c r="R691" i="10" s="1"/>
  <c r="P692" i="10"/>
  <c r="R692" i="10" s="1"/>
  <c r="P693" i="10"/>
  <c r="R693" i="10" s="1"/>
  <c r="P694" i="10"/>
  <c r="R694" i="10" s="1"/>
  <c r="P695" i="10"/>
  <c r="R695" i="10" s="1"/>
  <c r="P696" i="10"/>
  <c r="R696" i="10" s="1"/>
  <c r="P697" i="10"/>
  <c r="R697" i="10" s="1"/>
  <c r="P698" i="10"/>
  <c r="R698" i="10" s="1"/>
  <c r="P699" i="10"/>
  <c r="R699" i="10" s="1"/>
  <c r="P700" i="10"/>
  <c r="R700" i="10" s="1"/>
  <c r="P701" i="10"/>
  <c r="R701" i="10" s="1"/>
  <c r="P702" i="10"/>
  <c r="R702" i="10" s="1"/>
  <c r="P703" i="10"/>
  <c r="R703" i="10" s="1"/>
  <c r="P704" i="10"/>
  <c r="R704" i="10" s="1"/>
  <c r="P705" i="10"/>
  <c r="R705" i="10" s="1"/>
  <c r="P706" i="10"/>
  <c r="R706" i="10" s="1"/>
  <c r="P707" i="10"/>
  <c r="R707" i="10" s="1"/>
  <c r="P708" i="10"/>
  <c r="R708" i="10" s="1"/>
  <c r="P709" i="10"/>
  <c r="R709" i="10" s="1"/>
  <c r="P710" i="10"/>
  <c r="R710" i="10" s="1"/>
  <c r="P711" i="10"/>
  <c r="R711" i="10" s="1"/>
  <c r="P712" i="10"/>
  <c r="R712" i="10" s="1"/>
  <c r="P713" i="10"/>
  <c r="R713" i="10" s="1"/>
  <c r="P714" i="10"/>
  <c r="R714" i="10" s="1"/>
  <c r="P715" i="10"/>
  <c r="R715" i="10" s="1"/>
  <c r="P716" i="10"/>
  <c r="R716" i="10" s="1"/>
  <c r="P717" i="10"/>
  <c r="R717" i="10" s="1"/>
  <c r="P718" i="10"/>
  <c r="R718" i="10" s="1"/>
  <c r="P719" i="10"/>
  <c r="R719" i="10" s="1"/>
  <c r="P720" i="10"/>
  <c r="R720" i="10" s="1"/>
  <c r="P721" i="10"/>
  <c r="R721" i="10" s="1"/>
  <c r="P722" i="10"/>
  <c r="R722" i="10" s="1"/>
  <c r="P723" i="10"/>
  <c r="R723" i="10" s="1"/>
  <c r="P724" i="10"/>
  <c r="R724" i="10" s="1"/>
  <c r="P725" i="10"/>
  <c r="R725" i="10" s="1"/>
  <c r="P726" i="10"/>
  <c r="R726" i="10" s="1"/>
  <c r="P727" i="10"/>
  <c r="R727" i="10" s="1"/>
  <c r="P728" i="10"/>
  <c r="R728" i="10" s="1"/>
  <c r="P729" i="10"/>
  <c r="R729" i="10" s="1"/>
  <c r="P730" i="10"/>
  <c r="R730" i="10" s="1"/>
  <c r="P731" i="10"/>
  <c r="R731" i="10" s="1"/>
  <c r="P732" i="10"/>
  <c r="R732" i="10" s="1"/>
  <c r="P733" i="10"/>
  <c r="R733" i="10" s="1"/>
  <c r="P734" i="10"/>
  <c r="R734" i="10" s="1"/>
  <c r="P735" i="10"/>
  <c r="R735" i="10" s="1"/>
  <c r="P736" i="10"/>
  <c r="R736" i="10" s="1"/>
  <c r="P737" i="10"/>
  <c r="R737" i="10" s="1"/>
  <c r="P738" i="10"/>
  <c r="R738" i="10" s="1"/>
  <c r="P739" i="10"/>
  <c r="R739" i="10" s="1"/>
  <c r="P740" i="10"/>
  <c r="R740" i="10" s="1"/>
  <c r="P741" i="10"/>
  <c r="R741" i="10" s="1"/>
  <c r="P742" i="10"/>
  <c r="R742" i="10" s="1"/>
  <c r="P743" i="10"/>
  <c r="R743" i="10" s="1"/>
  <c r="P744" i="10"/>
  <c r="R744" i="10" s="1"/>
  <c r="P745" i="10"/>
  <c r="R745" i="10" s="1"/>
  <c r="P746" i="10"/>
  <c r="R746" i="10" s="1"/>
  <c r="P747" i="10"/>
  <c r="R747" i="10" s="1"/>
  <c r="P748" i="10"/>
  <c r="R748" i="10" s="1"/>
  <c r="P749" i="10"/>
  <c r="R749" i="10" s="1"/>
  <c r="P750" i="10"/>
  <c r="R750" i="10" s="1"/>
  <c r="P751" i="10"/>
  <c r="R751" i="10" s="1"/>
  <c r="P752" i="10"/>
  <c r="R752" i="10" s="1"/>
  <c r="P753" i="10"/>
  <c r="R753" i="10" s="1"/>
  <c r="P754" i="10"/>
  <c r="R754" i="10" s="1"/>
  <c r="P755" i="10"/>
  <c r="R755" i="10" s="1"/>
  <c r="P756" i="10"/>
  <c r="R756" i="10" s="1"/>
  <c r="P757" i="10"/>
  <c r="R757" i="10" s="1"/>
  <c r="P758" i="10"/>
  <c r="R758" i="10" s="1"/>
  <c r="P759" i="10"/>
  <c r="R759" i="10" s="1"/>
  <c r="P760" i="10"/>
  <c r="R760" i="10" s="1"/>
  <c r="P761" i="10"/>
  <c r="R761" i="10" s="1"/>
  <c r="P762" i="10"/>
  <c r="R762" i="10" s="1"/>
  <c r="P763" i="10"/>
  <c r="R763" i="10" s="1"/>
  <c r="P764" i="10"/>
  <c r="R764" i="10" s="1"/>
  <c r="P765" i="10"/>
  <c r="R765" i="10" s="1"/>
  <c r="P766" i="10"/>
  <c r="R766" i="10" s="1"/>
  <c r="P767" i="10"/>
  <c r="R767" i="10" s="1"/>
  <c r="P768" i="10"/>
  <c r="R768" i="10" s="1"/>
  <c r="P769" i="10"/>
  <c r="R769" i="10" s="1"/>
  <c r="P770" i="10"/>
  <c r="R770" i="10" s="1"/>
  <c r="P771" i="10"/>
  <c r="R771" i="10" s="1"/>
  <c r="P772" i="10"/>
  <c r="R772" i="10" s="1"/>
  <c r="P773" i="10"/>
  <c r="R773" i="10" s="1"/>
  <c r="P774" i="10"/>
  <c r="R774" i="10" s="1"/>
  <c r="P775" i="10"/>
  <c r="R775" i="10" s="1"/>
  <c r="P776" i="10"/>
  <c r="R776" i="10" s="1"/>
  <c r="P777" i="10"/>
  <c r="R777" i="10" s="1"/>
  <c r="P778" i="10"/>
  <c r="R778" i="10" s="1"/>
  <c r="P779" i="10"/>
  <c r="R779" i="10" s="1"/>
  <c r="P780" i="10"/>
  <c r="R780" i="10" s="1"/>
  <c r="P781" i="10"/>
  <c r="R781" i="10" s="1"/>
  <c r="P782" i="10"/>
  <c r="R782" i="10" s="1"/>
  <c r="P783" i="10"/>
  <c r="R783" i="10" s="1"/>
  <c r="P784" i="10"/>
  <c r="R784" i="10" s="1"/>
  <c r="P785" i="10"/>
  <c r="R785" i="10" s="1"/>
  <c r="P786" i="10"/>
  <c r="R786" i="10" s="1"/>
  <c r="P787" i="10"/>
  <c r="R787" i="10" s="1"/>
  <c r="P788" i="10"/>
  <c r="R788" i="10" s="1"/>
  <c r="P789" i="10"/>
  <c r="R789" i="10" s="1"/>
  <c r="P790" i="10"/>
  <c r="R790" i="10" s="1"/>
  <c r="P791" i="10"/>
  <c r="R791" i="10" s="1"/>
  <c r="P792" i="10"/>
  <c r="R792" i="10" s="1"/>
  <c r="P793" i="10"/>
  <c r="R793" i="10" s="1"/>
  <c r="P794" i="10"/>
  <c r="R794" i="10" s="1"/>
  <c r="P795" i="10"/>
  <c r="R795" i="10" s="1"/>
  <c r="P796" i="10"/>
  <c r="R796" i="10" s="1"/>
  <c r="P797" i="10"/>
  <c r="R797" i="10" s="1"/>
  <c r="P798" i="10"/>
  <c r="R798" i="10" s="1"/>
  <c r="P799" i="10"/>
  <c r="R799" i="10" s="1"/>
  <c r="P800" i="10"/>
  <c r="R800" i="10" s="1"/>
  <c r="P801" i="10"/>
  <c r="R801" i="10" s="1"/>
  <c r="P802" i="10"/>
  <c r="R802" i="10" s="1"/>
  <c r="P803" i="10"/>
  <c r="R803" i="10" s="1"/>
  <c r="P804" i="10"/>
  <c r="R804" i="10" s="1"/>
  <c r="P805" i="10"/>
  <c r="R805" i="10" s="1"/>
  <c r="P806" i="10"/>
  <c r="R806" i="10" s="1"/>
  <c r="P807" i="10"/>
  <c r="R807" i="10" s="1"/>
  <c r="P808" i="10"/>
  <c r="R808" i="10" s="1"/>
  <c r="P809" i="10"/>
  <c r="R809" i="10" s="1"/>
  <c r="P810" i="10"/>
  <c r="R810" i="10" s="1"/>
  <c r="P811" i="10"/>
  <c r="R811" i="10" s="1"/>
  <c r="P812" i="10"/>
  <c r="R812" i="10" s="1"/>
  <c r="P813" i="10"/>
  <c r="R813" i="10" s="1"/>
  <c r="P814" i="10"/>
  <c r="R814" i="10" s="1"/>
  <c r="P815" i="10"/>
  <c r="R815" i="10" s="1"/>
  <c r="P816" i="10"/>
  <c r="R816" i="10" s="1"/>
  <c r="P817" i="10"/>
  <c r="R817" i="10" s="1"/>
  <c r="P818" i="10"/>
  <c r="R818" i="10" s="1"/>
  <c r="P819" i="10"/>
  <c r="R819" i="10" s="1"/>
  <c r="P820" i="10"/>
  <c r="R820" i="10" s="1"/>
  <c r="P821" i="10"/>
  <c r="R821" i="10" s="1"/>
  <c r="P822" i="10"/>
  <c r="R822" i="10" s="1"/>
  <c r="P823" i="10"/>
  <c r="R823" i="10" s="1"/>
  <c r="P824" i="10"/>
  <c r="R824" i="10" s="1"/>
  <c r="P825" i="10"/>
  <c r="R825" i="10" s="1"/>
  <c r="P826" i="10"/>
  <c r="R826" i="10" s="1"/>
  <c r="P827" i="10"/>
  <c r="R827" i="10" s="1"/>
  <c r="P828" i="10"/>
  <c r="R828" i="10" s="1"/>
  <c r="P829" i="10"/>
  <c r="R829" i="10" s="1"/>
  <c r="P830" i="10"/>
  <c r="R830" i="10" s="1"/>
  <c r="P831" i="10"/>
  <c r="R831" i="10" s="1"/>
  <c r="P832" i="10"/>
  <c r="R832" i="10" s="1"/>
  <c r="P833" i="10"/>
  <c r="R833" i="10" s="1"/>
  <c r="P834" i="10"/>
  <c r="R834" i="10" s="1"/>
  <c r="P835" i="10"/>
  <c r="R835" i="10" s="1"/>
  <c r="P836" i="10"/>
  <c r="R836" i="10" s="1"/>
  <c r="P837" i="10"/>
  <c r="R837" i="10" s="1"/>
  <c r="P838" i="10"/>
  <c r="R838" i="10" s="1"/>
  <c r="P839" i="10"/>
  <c r="R839" i="10" s="1"/>
  <c r="P840" i="10"/>
  <c r="R840" i="10" s="1"/>
  <c r="P841" i="10"/>
  <c r="R841" i="10" s="1"/>
  <c r="P842" i="10"/>
  <c r="R842" i="10" s="1"/>
  <c r="P843" i="10"/>
  <c r="R843" i="10" s="1"/>
  <c r="P844" i="10"/>
  <c r="R844" i="10" s="1"/>
  <c r="P845" i="10"/>
  <c r="R845" i="10" s="1"/>
  <c r="P846" i="10"/>
  <c r="R846" i="10" s="1"/>
  <c r="P847" i="10"/>
  <c r="R847" i="10" s="1"/>
  <c r="P848" i="10"/>
  <c r="R848" i="10" s="1"/>
  <c r="P849" i="10"/>
  <c r="R849" i="10" s="1"/>
  <c r="P850" i="10"/>
  <c r="R850" i="10" s="1"/>
  <c r="P851" i="10"/>
  <c r="R851" i="10" s="1"/>
  <c r="P852" i="10"/>
  <c r="R852" i="10" s="1"/>
  <c r="P853" i="10"/>
  <c r="R853" i="10" s="1"/>
  <c r="P854" i="10"/>
  <c r="R854" i="10" s="1"/>
  <c r="P855" i="10"/>
  <c r="R855" i="10" s="1"/>
  <c r="P856" i="10"/>
  <c r="R856" i="10" s="1"/>
  <c r="P857" i="10"/>
  <c r="R857" i="10" s="1"/>
  <c r="P858" i="10"/>
  <c r="R858" i="10" s="1"/>
  <c r="P859" i="10"/>
  <c r="R859" i="10" s="1"/>
  <c r="P860" i="10"/>
  <c r="R860" i="10" s="1"/>
  <c r="P861" i="10"/>
  <c r="R861" i="10" s="1"/>
  <c r="P862" i="10"/>
  <c r="R862" i="10" s="1"/>
  <c r="P863" i="10"/>
  <c r="R863" i="10" s="1"/>
  <c r="P864" i="10"/>
  <c r="R864" i="10" s="1"/>
  <c r="P865" i="10"/>
  <c r="R865" i="10" s="1"/>
  <c r="P866" i="10"/>
  <c r="R866" i="10" s="1"/>
  <c r="P867" i="10"/>
  <c r="R867" i="10" s="1"/>
  <c r="P868" i="10"/>
  <c r="R868" i="10" s="1"/>
  <c r="P869" i="10"/>
  <c r="R869" i="10" s="1"/>
  <c r="P870" i="10"/>
  <c r="R870" i="10" s="1"/>
  <c r="P871" i="10"/>
  <c r="R871" i="10" s="1"/>
  <c r="P872" i="10"/>
  <c r="R872" i="10" s="1"/>
  <c r="P873" i="10"/>
  <c r="R873" i="10" s="1"/>
  <c r="P874" i="10"/>
  <c r="R874" i="10" s="1"/>
  <c r="P875" i="10"/>
  <c r="R875" i="10" s="1"/>
  <c r="P876" i="10"/>
  <c r="R876" i="10" s="1"/>
  <c r="P877" i="10"/>
  <c r="R877" i="10" s="1"/>
  <c r="P878" i="10"/>
  <c r="R878" i="10" s="1"/>
  <c r="P879" i="10"/>
  <c r="R879" i="10" s="1"/>
  <c r="P880" i="10"/>
  <c r="R880" i="10" s="1"/>
  <c r="P881" i="10"/>
  <c r="R881" i="10" s="1"/>
  <c r="P882" i="10"/>
  <c r="R882" i="10" s="1"/>
  <c r="P883" i="10"/>
  <c r="R883" i="10" s="1"/>
  <c r="P884" i="10"/>
  <c r="R884" i="10" s="1"/>
  <c r="P885" i="10"/>
  <c r="R885" i="10" s="1"/>
  <c r="P886" i="10"/>
  <c r="R886" i="10" s="1"/>
  <c r="P887" i="10"/>
  <c r="R887" i="10" s="1"/>
  <c r="P888" i="10"/>
  <c r="R888" i="10" s="1"/>
  <c r="P889" i="10"/>
  <c r="R889" i="10" s="1"/>
  <c r="P890" i="10"/>
  <c r="R890" i="10" s="1"/>
  <c r="P891" i="10"/>
  <c r="R891" i="10" s="1"/>
  <c r="P892" i="10"/>
  <c r="R892" i="10" s="1"/>
  <c r="P893" i="10"/>
  <c r="R893" i="10" s="1"/>
  <c r="P894" i="10"/>
  <c r="R894" i="10" s="1"/>
  <c r="P895" i="10"/>
  <c r="R895" i="10" s="1"/>
  <c r="P896" i="10"/>
  <c r="R896" i="10" s="1"/>
  <c r="P897" i="10"/>
  <c r="R897" i="10" s="1"/>
  <c r="P898" i="10"/>
  <c r="R898" i="10" s="1"/>
  <c r="P899" i="10"/>
  <c r="R899" i="10" s="1"/>
  <c r="P900" i="10"/>
  <c r="R900" i="10" s="1"/>
  <c r="P901" i="10"/>
  <c r="R901" i="10" s="1"/>
  <c r="P902" i="10"/>
  <c r="R902" i="10" s="1"/>
  <c r="P903" i="10"/>
  <c r="R903" i="10" s="1"/>
  <c r="P904" i="10"/>
  <c r="R904" i="10" s="1"/>
  <c r="P905" i="10"/>
  <c r="R905" i="10" s="1"/>
  <c r="P906" i="10"/>
  <c r="R906" i="10" s="1"/>
  <c r="P907" i="10"/>
  <c r="R907" i="10" s="1"/>
  <c r="P908" i="10"/>
  <c r="R908" i="10" s="1"/>
  <c r="P909" i="10"/>
  <c r="R909" i="10" s="1"/>
  <c r="P910" i="10"/>
  <c r="R910" i="10" s="1"/>
  <c r="P911" i="10"/>
  <c r="R911" i="10" s="1"/>
  <c r="P912" i="10"/>
  <c r="R912" i="10" s="1"/>
  <c r="P913" i="10"/>
  <c r="R913" i="10" s="1"/>
  <c r="P914" i="10"/>
  <c r="R914" i="10" s="1"/>
  <c r="P915" i="10"/>
  <c r="R915" i="10" s="1"/>
  <c r="P916" i="10"/>
  <c r="R916" i="10" s="1"/>
  <c r="P917" i="10"/>
  <c r="R917" i="10" s="1"/>
  <c r="P918" i="10"/>
  <c r="R918" i="10" s="1"/>
  <c r="P919" i="10"/>
  <c r="R919" i="10" s="1"/>
  <c r="P920" i="10"/>
  <c r="R920" i="10" s="1"/>
  <c r="P921" i="10"/>
  <c r="R921" i="10" s="1"/>
  <c r="P922" i="10"/>
  <c r="R922" i="10" s="1"/>
  <c r="P923" i="10"/>
  <c r="R923" i="10" s="1"/>
  <c r="P924" i="10"/>
  <c r="R924" i="10" s="1"/>
  <c r="P925" i="10"/>
  <c r="R925" i="10" s="1"/>
  <c r="P926" i="10"/>
  <c r="R926" i="10" s="1"/>
  <c r="P927" i="10"/>
  <c r="R927" i="10" s="1"/>
  <c r="P928" i="10"/>
  <c r="R928" i="10" s="1"/>
  <c r="P929" i="10"/>
  <c r="R929" i="10" s="1"/>
  <c r="P930" i="10"/>
  <c r="R930" i="10" s="1"/>
  <c r="P931" i="10"/>
  <c r="R931" i="10" s="1"/>
  <c r="P932" i="10"/>
  <c r="R932" i="10" s="1"/>
  <c r="P933" i="10"/>
  <c r="R933" i="10" s="1"/>
  <c r="P934" i="10"/>
  <c r="R934" i="10" s="1"/>
  <c r="P935" i="10"/>
  <c r="R935" i="10" s="1"/>
  <c r="P936" i="10"/>
  <c r="R936" i="10" s="1"/>
  <c r="P937" i="10"/>
  <c r="R937" i="10" s="1"/>
  <c r="P938" i="10"/>
  <c r="R938" i="10" s="1"/>
  <c r="P939" i="10"/>
  <c r="R939" i="10" s="1"/>
  <c r="P940" i="10"/>
  <c r="R940" i="10" s="1"/>
  <c r="P941" i="10"/>
  <c r="R941" i="10" s="1"/>
  <c r="P942" i="10"/>
  <c r="R942" i="10" s="1"/>
  <c r="P943" i="10"/>
  <c r="R943" i="10" s="1"/>
  <c r="P944" i="10"/>
  <c r="R944" i="10" s="1"/>
  <c r="P945" i="10"/>
  <c r="R945" i="10" s="1"/>
  <c r="P946" i="10"/>
  <c r="R946" i="10" s="1"/>
  <c r="P947" i="10"/>
  <c r="R947" i="10" s="1"/>
  <c r="P948" i="10"/>
  <c r="R948" i="10" s="1"/>
  <c r="P949" i="10"/>
  <c r="R949" i="10" s="1"/>
  <c r="P950" i="10"/>
  <c r="R950" i="10" s="1"/>
  <c r="P951" i="10"/>
  <c r="R951" i="10" s="1"/>
  <c r="P952" i="10"/>
  <c r="R952" i="10" s="1"/>
  <c r="P953" i="10"/>
  <c r="R953" i="10" s="1"/>
  <c r="P954" i="10"/>
  <c r="R954" i="10" s="1"/>
  <c r="P955" i="10"/>
  <c r="R955" i="10" s="1"/>
  <c r="P956" i="10"/>
  <c r="R956" i="10" s="1"/>
  <c r="P957" i="10"/>
  <c r="R957" i="10" s="1"/>
  <c r="P958" i="10"/>
  <c r="R958" i="10" s="1"/>
  <c r="P959" i="10"/>
  <c r="R959" i="10" s="1"/>
  <c r="P960" i="10"/>
  <c r="R960" i="10" s="1"/>
  <c r="P961" i="10"/>
  <c r="R961" i="10" s="1"/>
  <c r="P962" i="10"/>
  <c r="R962" i="10" s="1"/>
  <c r="P963" i="10"/>
  <c r="R963" i="10" s="1"/>
  <c r="P964" i="10"/>
  <c r="R964" i="10" s="1"/>
  <c r="P965" i="10"/>
  <c r="R965" i="10" s="1"/>
  <c r="P966" i="10"/>
  <c r="R966" i="10" s="1"/>
  <c r="P967" i="10"/>
  <c r="R967" i="10" s="1"/>
  <c r="P968" i="10"/>
  <c r="R968" i="10" s="1"/>
  <c r="P969" i="10"/>
  <c r="R969" i="10" s="1"/>
  <c r="P970" i="10"/>
  <c r="R970" i="10" s="1"/>
  <c r="P971" i="10"/>
  <c r="R971" i="10" s="1"/>
  <c r="P972" i="10"/>
  <c r="R972" i="10" s="1"/>
  <c r="P973" i="10"/>
  <c r="R973" i="10" s="1"/>
  <c r="P974" i="10"/>
  <c r="R974" i="10" s="1"/>
  <c r="P975" i="10"/>
  <c r="R975" i="10" s="1"/>
  <c r="P976" i="10"/>
  <c r="R976" i="10" s="1"/>
  <c r="P977" i="10"/>
  <c r="R977" i="10" s="1"/>
  <c r="P978" i="10"/>
  <c r="R978" i="10" s="1"/>
  <c r="P979" i="10"/>
  <c r="R979" i="10" s="1"/>
  <c r="P980" i="10"/>
  <c r="R980" i="10" s="1"/>
  <c r="P981" i="10"/>
  <c r="R981" i="10" s="1"/>
  <c r="P982" i="10"/>
  <c r="R982" i="10" s="1"/>
  <c r="P983" i="10"/>
  <c r="R983" i="10" s="1"/>
  <c r="P984" i="10"/>
  <c r="R984" i="10" s="1"/>
  <c r="P985" i="10"/>
  <c r="R985" i="10" s="1"/>
  <c r="P986" i="10"/>
  <c r="R986" i="10" s="1"/>
  <c r="P987" i="10"/>
  <c r="R987" i="10" s="1"/>
  <c r="P988" i="10"/>
  <c r="R988" i="10" s="1"/>
  <c r="P989" i="10"/>
  <c r="R989" i="10" s="1"/>
  <c r="P990" i="10"/>
  <c r="R990" i="10" s="1"/>
  <c r="P991" i="10"/>
  <c r="R991" i="10" s="1"/>
  <c r="P992" i="10"/>
  <c r="R992" i="10" s="1"/>
  <c r="P993" i="10"/>
  <c r="R993" i="10" s="1"/>
  <c r="P994" i="10"/>
  <c r="R994" i="10" s="1"/>
  <c r="P995" i="10"/>
  <c r="R995" i="10" s="1"/>
  <c r="P996" i="10"/>
  <c r="R996" i="10" s="1"/>
  <c r="P997" i="10"/>
  <c r="R997" i="10" s="1"/>
  <c r="P998" i="10"/>
  <c r="R998" i="10" s="1"/>
  <c r="P999" i="10"/>
  <c r="R999" i="10" s="1"/>
  <c r="P1000" i="10"/>
  <c r="R1000" i="10" s="1"/>
  <c r="P1001" i="10"/>
  <c r="R1001" i="10" s="1"/>
  <c r="P1002" i="10"/>
  <c r="R1002" i="10" s="1"/>
  <c r="P1003" i="10"/>
  <c r="R1003" i="10" s="1"/>
  <c r="P1004" i="10"/>
  <c r="R1004" i="10" s="1"/>
  <c r="P1005" i="10"/>
  <c r="R1005" i="10" s="1"/>
  <c r="P1006" i="10"/>
  <c r="R1006" i="10" s="1"/>
  <c r="P1007" i="10"/>
  <c r="R1007" i="10" s="1"/>
  <c r="P1008" i="10"/>
  <c r="R1008" i="10" s="1"/>
  <c r="P1009" i="10"/>
  <c r="R1009" i="10" s="1"/>
  <c r="P1010" i="10"/>
  <c r="R1010" i="10" s="1"/>
  <c r="P1011" i="10"/>
  <c r="R1011" i="10" s="1"/>
  <c r="P1012" i="10"/>
  <c r="R1012" i="10" s="1"/>
  <c r="P1013" i="10"/>
  <c r="R1013" i="10" s="1"/>
  <c r="P1014" i="10"/>
  <c r="R1014" i="10" s="1"/>
  <c r="P1015" i="10"/>
  <c r="R1015" i="10" s="1"/>
  <c r="P1016" i="10"/>
  <c r="R1016" i="10" s="1"/>
  <c r="P1017" i="10"/>
  <c r="R1017" i="10" s="1"/>
  <c r="P1018" i="10"/>
  <c r="R1018" i="10" s="1"/>
  <c r="P1019" i="10"/>
  <c r="R1019" i="10" s="1"/>
  <c r="P1020" i="10"/>
  <c r="R1020" i="10" s="1"/>
  <c r="P1021" i="10"/>
  <c r="R1021" i="10" s="1"/>
  <c r="P1022" i="10"/>
  <c r="R1022" i="10" s="1"/>
  <c r="P1023" i="10"/>
  <c r="R1023" i="10" s="1"/>
  <c r="P1024" i="10"/>
  <c r="R1024" i="10" s="1"/>
  <c r="P1025" i="10"/>
  <c r="R1025" i="10" s="1"/>
  <c r="P1026" i="10"/>
  <c r="R1026" i="10" s="1"/>
  <c r="P1027" i="10"/>
  <c r="R1027" i="10" s="1"/>
  <c r="P1028" i="10"/>
  <c r="R1028" i="10" s="1"/>
  <c r="P1029" i="10"/>
  <c r="R1029" i="10" s="1"/>
  <c r="P1030" i="10"/>
  <c r="R1030" i="10" s="1"/>
  <c r="P1031" i="10"/>
  <c r="R1031" i="10" s="1"/>
  <c r="P1032" i="10"/>
  <c r="R1032" i="10" s="1"/>
  <c r="P1033" i="10"/>
  <c r="R1033" i="10" s="1"/>
  <c r="P1034" i="10"/>
  <c r="R1034" i="10" s="1"/>
  <c r="P1035" i="10"/>
  <c r="R1035" i="10" s="1"/>
  <c r="P1036" i="10"/>
  <c r="R1036" i="10" s="1"/>
  <c r="P1037" i="10"/>
  <c r="R1037" i="10" s="1"/>
  <c r="P1038" i="10"/>
  <c r="R1038" i="10" s="1"/>
  <c r="P1039" i="10"/>
  <c r="R1039" i="10" s="1"/>
  <c r="P1040" i="10"/>
  <c r="R1040" i="10" s="1"/>
  <c r="P1041" i="10"/>
  <c r="R1041" i="10" s="1"/>
  <c r="P1042" i="10"/>
  <c r="R1042" i="10" s="1"/>
  <c r="P1043" i="10"/>
  <c r="R1043" i="10" s="1"/>
  <c r="P1044" i="10"/>
  <c r="R1044" i="10" s="1"/>
  <c r="P1045" i="10"/>
  <c r="R1045" i="10" s="1"/>
  <c r="P1046" i="10"/>
  <c r="R1046" i="10" s="1"/>
  <c r="P1047" i="10"/>
  <c r="R1047" i="10" s="1"/>
  <c r="P1048" i="10"/>
  <c r="R1048" i="10" s="1"/>
  <c r="P1049" i="10"/>
  <c r="R1049" i="10" s="1"/>
  <c r="P1050" i="10"/>
  <c r="R1050" i="10" s="1"/>
  <c r="P1051" i="10"/>
  <c r="R1051" i="10" s="1"/>
  <c r="P1052" i="10"/>
  <c r="R1052" i="10" s="1"/>
  <c r="P1053" i="10"/>
  <c r="R1053" i="10" s="1"/>
  <c r="P1054" i="10"/>
  <c r="R1054" i="10" s="1"/>
  <c r="P1055" i="10"/>
  <c r="R1055" i="10" s="1"/>
  <c r="P1056" i="10"/>
  <c r="R1056" i="10" s="1"/>
  <c r="P1057" i="10"/>
  <c r="R1057" i="10" s="1"/>
  <c r="P1058" i="10"/>
  <c r="R1058" i="10" s="1"/>
  <c r="P1059" i="10"/>
  <c r="R1059" i="10" s="1"/>
  <c r="P1060" i="10"/>
  <c r="R1060" i="10" s="1"/>
  <c r="P1061" i="10"/>
  <c r="R1061" i="10" s="1"/>
  <c r="P1062" i="10"/>
  <c r="R1062" i="10" s="1"/>
  <c r="P1063" i="10"/>
  <c r="R1063" i="10" s="1"/>
  <c r="P1064" i="10"/>
  <c r="R1064" i="10" s="1"/>
  <c r="P1065" i="10"/>
  <c r="R1065" i="10" s="1"/>
  <c r="P1066" i="10"/>
  <c r="R1066" i="10" s="1"/>
  <c r="P1067" i="10"/>
  <c r="R1067" i="10" s="1"/>
  <c r="P1068" i="10"/>
  <c r="R1068" i="10" s="1"/>
  <c r="P1069" i="10"/>
  <c r="R1069" i="10" s="1"/>
  <c r="P1070" i="10"/>
  <c r="R1070" i="10" s="1"/>
  <c r="P1071" i="10"/>
  <c r="R1071" i="10" s="1"/>
  <c r="P1072" i="10"/>
  <c r="R1072" i="10" s="1"/>
  <c r="P1073" i="10"/>
  <c r="R1073" i="10" s="1"/>
  <c r="P1074" i="10"/>
  <c r="R1074" i="10" s="1"/>
  <c r="P1075" i="10"/>
  <c r="R1075" i="10" s="1"/>
  <c r="P1076" i="10"/>
  <c r="R1076" i="10" s="1"/>
  <c r="P1077" i="10"/>
  <c r="R1077" i="10" s="1"/>
  <c r="P1078" i="10"/>
  <c r="R1078" i="10" s="1"/>
  <c r="P1079" i="10"/>
  <c r="R1079" i="10" s="1"/>
  <c r="P1080" i="10"/>
  <c r="R1080" i="10" s="1"/>
  <c r="P1081" i="10"/>
  <c r="R1081" i="10" s="1"/>
  <c r="P1082" i="10"/>
  <c r="R1082" i="10" s="1"/>
  <c r="P1083" i="10"/>
  <c r="R1083" i="10" s="1"/>
  <c r="P1084" i="10"/>
  <c r="R1084" i="10" s="1"/>
  <c r="P1085" i="10"/>
  <c r="R1085" i="10" s="1"/>
  <c r="P1086" i="10"/>
  <c r="R1086" i="10" s="1"/>
  <c r="P1087" i="10"/>
  <c r="R1087" i="10" s="1"/>
  <c r="P1088" i="10"/>
  <c r="R1088" i="10" s="1"/>
  <c r="P1089" i="10"/>
  <c r="R1089" i="10" s="1"/>
  <c r="P1090" i="10"/>
  <c r="R1090" i="10" s="1"/>
  <c r="P1091" i="10"/>
  <c r="R1091" i="10" s="1"/>
  <c r="P1092" i="10"/>
  <c r="R1092" i="10" s="1"/>
  <c r="P1093" i="10"/>
  <c r="R1093" i="10" s="1"/>
  <c r="P1094" i="10"/>
  <c r="R1094" i="10" s="1"/>
  <c r="P1095" i="10"/>
  <c r="R1095" i="10" s="1"/>
  <c r="P1096" i="10"/>
  <c r="R1096" i="10" s="1"/>
  <c r="P1097" i="10"/>
  <c r="R1097" i="10" s="1"/>
  <c r="P1098" i="10"/>
  <c r="R1098" i="10" s="1"/>
  <c r="P1099" i="10"/>
  <c r="R1099" i="10" s="1"/>
  <c r="P1100" i="10"/>
  <c r="R1100" i="10" s="1"/>
  <c r="P1101" i="10"/>
  <c r="R1101" i="10" s="1"/>
  <c r="P1102" i="10"/>
  <c r="R1102" i="10" s="1"/>
  <c r="P1103" i="10"/>
  <c r="R1103" i="10" s="1"/>
  <c r="P1104" i="10"/>
  <c r="R1104" i="10" s="1"/>
  <c r="P1105" i="10"/>
  <c r="R1105" i="10" s="1"/>
  <c r="P1106" i="10"/>
  <c r="R1106" i="10" s="1"/>
  <c r="P1107" i="10"/>
  <c r="R1107" i="10" s="1"/>
  <c r="P1108" i="10"/>
  <c r="R1108" i="10" s="1"/>
  <c r="P1109" i="10"/>
  <c r="R1109" i="10" s="1"/>
  <c r="P1110" i="10"/>
  <c r="R1110" i="10" s="1"/>
  <c r="P1111" i="10"/>
  <c r="R1111" i="10" s="1"/>
  <c r="P1112" i="10"/>
  <c r="R1112" i="10" s="1"/>
  <c r="P1113" i="10"/>
  <c r="R1113" i="10" s="1"/>
  <c r="P1114" i="10"/>
  <c r="R1114" i="10" s="1"/>
  <c r="P1115" i="10"/>
  <c r="R1115" i="10" s="1"/>
  <c r="P1116" i="10"/>
  <c r="R1116" i="10" s="1"/>
  <c r="P1117" i="10"/>
  <c r="R1117" i="10" s="1"/>
  <c r="P1118" i="10"/>
  <c r="R1118" i="10" s="1"/>
  <c r="P1119" i="10"/>
  <c r="R1119" i="10" s="1"/>
  <c r="P1120" i="10"/>
  <c r="R1120" i="10" s="1"/>
  <c r="P1121" i="10"/>
  <c r="R1121" i="10" s="1"/>
  <c r="P1122" i="10"/>
  <c r="R1122" i="10" s="1"/>
  <c r="P1123" i="10"/>
  <c r="R1123" i="10" s="1"/>
  <c r="P1124" i="10"/>
  <c r="R1124" i="10" s="1"/>
  <c r="P3" i="10"/>
  <c r="R3" i="10" s="1"/>
  <c r="P4" i="8"/>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3" i="8"/>
  <c r="O4" i="8"/>
  <c r="Q4" i="8" s="1"/>
  <c r="O5" i="8"/>
  <c r="Q5" i="8" s="1"/>
  <c r="O6" i="8"/>
  <c r="Q6" i="8" s="1"/>
  <c r="O7" i="8"/>
  <c r="Q7" i="8" s="1"/>
  <c r="O8" i="8"/>
  <c r="Q8" i="8" s="1"/>
  <c r="O9" i="8"/>
  <c r="Q9" i="8" s="1"/>
  <c r="O10" i="8"/>
  <c r="Q10" i="8" s="1"/>
  <c r="O11" i="8"/>
  <c r="Q11" i="8" s="1"/>
  <c r="O12" i="8"/>
  <c r="Q12" i="8" s="1"/>
  <c r="O13" i="8"/>
  <c r="Q13" i="8" s="1"/>
  <c r="O14" i="8"/>
  <c r="Q14" i="8" s="1"/>
  <c r="O15" i="8"/>
  <c r="Q15" i="8" s="1"/>
  <c r="O16" i="8"/>
  <c r="Q16" i="8" s="1"/>
  <c r="O17" i="8"/>
  <c r="Q17" i="8" s="1"/>
  <c r="O18" i="8"/>
  <c r="Q18" i="8" s="1"/>
  <c r="O19" i="8"/>
  <c r="Q19" i="8" s="1"/>
  <c r="O20" i="8"/>
  <c r="Q20" i="8" s="1"/>
  <c r="O21" i="8"/>
  <c r="Q21" i="8" s="1"/>
  <c r="O22" i="8"/>
  <c r="Q22" i="8" s="1"/>
  <c r="O23" i="8"/>
  <c r="Q23" i="8" s="1"/>
  <c r="O24" i="8"/>
  <c r="Q24" i="8" s="1"/>
  <c r="O25" i="8"/>
  <c r="Q25" i="8" s="1"/>
  <c r="O26" i="8"/>
  <c r="Q26" i="8" s="1"/>
  <c r="O27" i="8"/>
  <c r="Q27" i="8" s="1"/>
  <c r="O28" i="8"/>
  <c r="Q28" i="8" s="1"/>
  <c r="O29" i="8"/>
  <c r="Q29" i="8" s="1"/>
  <c r="O30" i="8"/>
  <c r="Q30" i="8" s="1"/>
  <c r="O31" i="8"/>
  <c r="Q31" i="8" s="1"/>
  <c r="O32" i="8"/>
  <c r="Q32" i="8" s="1"/>
  <c r="O33" i="8"/>
  <c r="Q33" i="8" s="1"/>
  <c r="O34" i="8"/>
  <c r="Q34" i="8" s="1"/>
  <c r="O35" i="8"/>
  <c r="Q35" i="8" s="1"/>
  <c r="O36" i="8"/>
  <c r="Q36" i="8" s="1"/>
  <c r="O37" i="8"/>
  <c r="Q37" i="8" s="1"/>
  <c r="O38" i="8"/>
  <c r="Q38" i="8" s="1"/>
  <c r="O39" i="8"/>
  <c r="Q39" i="8" s="1"/>
  <c r="O40" i="8"/>
  <c r="Q40" i="8" s="1"/>
  <c r="O41" i="8"/>
  <c r="Q41" i="8" s="1"/>
  <c r="O42" i="8"/>
  <c r="Q42" i="8" s="1"/>
  <c r="O43" i="8"/>
  <c r="Q43" i="8" s="1"/>
  <c r="O44" i="8"/>
  <c r="Q44" i="8" s="1"/>
  <c r="O45" i="8"/>
  <c r="Q45" i="8" s="1"/>
  <c r="O46" i="8"/>
  <c r="Q46" i="8" s="1"/>
  <c r="O47" i="8"/>
  <c r="Q47" i="8" s="1"/>
  <c r="O48" i="8"/>
  <c r="Q48" i="8" s="1"/>
  <c r="O49" i="8"/>
  <c r="Q49" i="8" s="1"/>
  <c r="O50" i="8"/>
  <c r="Q50" i="8" s="1"/>
  <c r="O51" i="8"/>
  <c r="Q51" i="8" s="1"/>
  <c r="O52" i="8"/>
  <c r="Q52" i="8" s="1"/>
  <c r="O53" i="8"/>
  <c r="Q53" i="8" s="1"/>
  <c r="O54" i="8"/>
  <c r="Q54" i="8" s="1"/>
  <c r="O55" i="8"/>
  <c r="Q55" i="8" s="1"/>
  <c r="O56" i="8"/>
  <c r="Q56" i="8" s="1"/>
  <c r="O57" i="8"/>
  <c r="Q57" i="8" s="1"/>
  <c r="O58" i="8"/>
  <c r="Q58" i="8" s="1"/>
  <c r="O59" i="8"/>
  <c r="Q59" i="8" s="1"/>
  <c r="O60" i="8"/>
  <c r="Q60" i="8" s="1"/>
  <c r="O61" i="8"/>
  <c r="Q61" i="8" s="1"/>
  <c r="O62" i="8"/>
  <c r="Q62" i="8" s="1"/>
  <c r="O63" i="8"/>
  <c r="Q63" i="8" s="1"/>
  <c r="O64" i="8"/>
  <c r="Q64" i="8" s="1"/>
  <c r="O65" i="8"/>
  <c r="Q65" i="8" s="1"/>
  <c r="O66" i="8"/>
  <c r="Q66" i="8" s="1"/>
  <c r="O67" i="8"/>
  <c r="Q67" i="8" s="1"/>
  <c r="O68" i="8"/>
  <c r="Q68" i="8" s="1"/>
  <c r="O69" i="8"/>
  <c r="Q69" i="8" s="1"/>
  <c r="O70" i="8"/>
  <c r="Q70" i="8" s="1"/>
  <c r="O71" i="8"/>
  <c r="Q71" i="8" s="1"/>
  <c r="O72" i="8"/>
  <c r="Q72" i="8" s="1"/>
  <c r="O3" i="8"/>
  <c r="Q3" i="8" s="1"/>
  <c r="P3" i="4"/>
  <c r="R4" i="3"/>
  <c r="R6" i="3"/>
  <c r="R7" i="3"/>
  <c r="R8" i="3"/>
  <c r="R9" i="3"/>
  <c r="R10" i="3"/>
  <c r="R11" i="3"/>
  <c r="R12" i="3"/>
  <c r="R13" i="3"/>
  <c r="R14" i="3"/>
  <c r="R15" i="3"/>
  <c r="R16" i="3"/>
  <c r="R17" i="3"/>
  <c r="R18" i="3"/>
  <c r="R19" i="3"/>
  <c r="Q4" i="3"/>
  <c r="S4" i="3" s="1"/>
  <c r="S5" i="3"/>
  <c r="Q6" i="3"/>
  <c r="S6" i="3" s="1"/>
  <c r="Q7" i="3"/>
  <c r="S7" i="3" s="1"/>
  <c r="Q8" i="3"/>
  <c r="S8" i="3" s="1"/>
  <c r="Q9" i="3"/>
  <c r="S9" i="3" s="1"/>
  <c r="Q10" i="3"/>
  <c r="S10" i="3" s="1"/>
  <c r="Q11" i="3"/>
  <c r="S11" i="3" s="1"/>
  <c r="Q12" i="3"/>
  <c r="S12" i="3" s="1"/>
  <c r="Q13" i="3"/>
  <c r="S13" i="3" s="1"/>
  <c r="Q14" i="3"/>
  <c r="S14" i="3" s="1"/>
  <c r="Q15" i="3"/>
  <c r="S15" i="3" s="1"/>
  <c r="Q16" i="3"/>
  <c r="S16" i="3" s="1"/>
  <c r="Q17" i="3"/>
  <c r="S17" i="3" s="1"/>
  <c r="Q18" i="3"/>
  <c r="S18" i="3" s="1"/>
  <c r="Q19" i="3"/>
  <c r="T4" i="7" l="1"/>
  <c r="T28" i="7"/>
  <c r="T30" i="7"/>
  <c r="T32" i="7"/>
  <c r="T34" i="7"/>
  <c r="T36" i="7"/>
  <c r="T38" i="7"/>
  <c r="T40" i="7"/>
  <c r="T47" i="7"/>
  <c r="T48" i="7"/>
  <c r="T55" i="7"/>
  <c r="T56" i="7"/>
  <c r="T3" i="7"/>
  <c r="T31" i="7"/>
  <c r="T33" i="7"/>
  <c r="T35" i="7"/>
  <c r="T37" i="7"/>
  <c r="T39" i="7"/>
  <c r="O45" i="7"/>
  <c r="T45" i="7" s="1"/>
  <c r="P3" i="6"/>
  <c r="O3" i="6"/>
  <c r="Q3" i="6" s="1"/>
  <c r="P3" i="5"/>
  <c r="O3" i="5"/>
  <c r="Q3" i="5" s="1"/>
  <c r="O3" i="4" l="1"/>
  <c r="Q3" i="4" s="1"/>
  <c r="S19" i="3" l="1"/>
  <c r="R3" i="3"/>
  <c r="Q3" i="3"/>
  <c r="S3" i="3" l="1"/>
  <c r="M1124" i="10"/>
  <c r="J1124" i="10"/>
  <c r="L1124" i="10" s="1"/>
  <c r="S1124" i="10" s="1"/>
  <c r="I1124" i="10"/>
  <c r="G1124" i="10"/>
  <c r="F1124" i="10"/>
  <c r="L1123" i="10"/>
  <c r="S1123" i="10" s="1"/>
  <c r="J1123" i="10"/>
  <c r="I1123" i="10"/>
  <c r="M1123" i="10" s="1"/>
  <c r="N1123" i="10" s="1"/>
  <c r="G1123" i="10"/>
  <c r="F1123" i="10"/>
  <c r="M1122" i="10"/>
  <c r="J1122" i="10"/>
  <c r="L1122" i="10" s="1"/>
  <c r="S1122" i="10" s="1"/>
  <c r="I1122" i="10"/>
  <c r="G1122" i="10"/>
  <c r="F1122" i="10"/>
  <c r="L1121" i="10"/>
  <c r="S1121" i="10" s="1"/>
  <c r="J1121" i="10"/>
  <c r="I1121" i="10"/>
  <c r="M1121" i="10" s="1"/>
  <c r="N1121" i="10" s="1"/>
  <c r="G1121" i="10"/>
  <c r="F1121" i="10"/>
  <c r="M1120" i="10"/>
  <c r="J1120" i="10"/>
  <c r="L1120" i="10" s="1"/>
  <c r="S1120" i="10" s="1"/>
  <c r="I1120" i="10"/>
  <c r="G1120" i="10"/>
  <c r="F1120" i="10"/>
  <c r="L1119" i="10"/>
  <c r="S1119" i="10" s="1"/>
  <c r="J1119" i="10"/>
  <c r="I1119" i="10"/>
  <c r="M1119" i="10" s="1"/>
  <c r="N1119" i="10" s="1"/>
  <c r="G1119" i="10"/>
  <c r="F1119" i="10"/>
  <c r="M1118" i="10"/>
  <c r="J1118" i="10"/>
  <c r="L1118" i="10" s="1"/>
  <c r="S1118" i="10" s="1"/>
  <c r="I1118" i="10"/>
  <c r="G1118" i="10"/>
  <c r="F1118" i="10"/>
  <c r="L1117" i="10"/>
  <c r="S1117" i="10" s="1"/>
  <c r="J1117" i="10"/>
  <c r="I1117" i="10"/>
  <c r="M1117" i="10" s="1"/>
  <c r="N1117" i="10" s="1"/>
  <c r="G1117" i="10"/>
  <c r="F1117" i="10"/>
  <c r="M1116" i="10"/>
  <c r="J1116" i="10"/>
  <c r="L1116" i="10" s="1"/>
  <c r="S1116" i="10" s="1"/>
  <c r="I1116" i="10"/>
  <c r="G1116" i="10"/>
  <c r="F1116" i="10"/>
  <c r="L1115" i="10"/>
  <c r="S1115" i="10" s="1"/>
  <c r="J1115" i="10"/>
  <c r="I1115" i="10"/>
  <c r="M1115" i="10" s="1"/>
  <c r="N1115" i="10" s="1"/>
  <c r="G1115" i="10"/>
  <c r="F1115" i="10"/>
  <c r="M1114" i="10"/>
  <c r="J1114" i="10"/>
  <c r="L1114" i="10" s="1"/>
  <c r="S1114" i="10" s="1"/>
  <c r="I1114" i="10"/>
  <c r="G1114" i="10"/>
  <c r="F1114" i="10"/>
  <c r="L1113" i="10"/>
  <c r="S1113" i="10" s="1"/>
  <c r="J1113" i="10"/>
  <c r="I1113" i="10"/>
  <c r="M1113" i="10" s="1"/>
  <c r="N1113" i="10" s="1"/>
  <c r="G1113" i="10"/>
  <c r="F1113" i="10"/>
  <c r="M1112" i="10"/>
  <c r="J1112" i="10"/>
  <c r="L1112" i="10" s="1"/>
  <c r="S1112" i="10" s="1"/>
  <c r="I1112" i="10"/>
  <c r="G1112" i="10"/>
  <c r="F1112" i="10"/>
  <c r="L1111" i="10"/>
  <c r="S1111" i="10" s="1"/>
  <c r="J1111" i="10"/>
  <c r="I1111" i="10"/>
  <c r="M1111" i="10" s="1"/>
  <c r="N1111" i="10" s="1"/>
  <c r="G1111" i="10"/>
  <c r="F1111" i="10"/>
  <c r="M1110" i="10"/>
  <c r="J1110" i="10"/>
  <c r="L1110" i="10" s="1"/>
  <c r="S1110" i="10" s="1"/>
  <c r="I1110" i="10"/>
  <c r="G1110" i="10"/>
  <c r="F1110" i="10"/>
  <c r="L1109" i="10"/>
  <c r="S1109" i="10" s="1"/>
  <c r="J1109" i="10"/>
  <c r="I1109" i="10"/>
  <c r="M1109" i="10" s="1"/>
  <c r="N1109" i="10" s="1"/>
  <c r="G1109" i="10"/>
  <c r="F1109" i="10"/>
  <c r="M1108" i="10"/>
  <c r="J1108" i="10"/>
  <c r="L1108" i="10" s="1"/>
  <c r="S1108" i="10" s="1"/>
  <c r="I1108" i="10"/>
  <c r="G1108" i="10"/>
  <c r="F1108" i="10"/>
  <c r="L1107" i="10"/>
  <c r="S1107" i="10" s="1"/>
  <c r="J1107" i="10"/>
  <c r="I1107" i="10"/>
  <c r="M1107" i="10" s="1"/>
  <c r="N1107" i="10" s="1"/>
  <c r="G1107" i="10"/>
  <c r="F1107" i="10"/>
  <c r="M1106" i="10"/>
  <c r="J1106" i="10"/>
  <c r="L1106" i="10" s="1"/>
  <c r="S1106" i="10" s="1"/>
  <c r="I1106" i="10"/>
  <c r="G1106" i="10"/>
  <c r="F1106" i="10"/>
  <c r="L1105" i="10"/>
  <c r="S1105" i="10" s="1"/>
  <c r="J1105" i="10"/>
  <c r="I1105" i="10"/>
  <c r="M1105" i="10" s="1"/>
  <c r="N1105" i="10" s="1"/>
  <c r="G1105" i="10"/>
  <c r="F1105" i="10"/>
  <c r="M1104" i="10"/>
  <c r="J1104" i="10"/>
  <c r="L1104" i="10" s="1"/>
  <c r="S1104" i="10" s="1"/>
  <c r="I1104" i="10"/>
  <c r="G1104" i="10"/>
  <c r="F1104" i="10"/>
  <c r="L1103" i="10"/>
  <c r="S1103" i="10" s="1"/>
  <c r="J1103" i="10"/>
  <c r="I1103" i="10"/>
  <c r="M1103" i="10" s="1"/>
  <c r="N1103" i="10" s="1"/>
  <c r="G1103" i="10"/>
  <c r="F1103" i="10"/>
  <c r="M1102" i="10"/>
  <c r="J1102" i="10"/>
  <c r="L1102" i="10" s="1"/>
  <c r="S1102" i="10" s="1"/>
  <c r="I1102" i="10"/>
  <c r="G1102" i="10"/>
  <c r="F1102" i="10"/>
  <c r="L1101" i="10"/>
  <c r="S1101" i="10" s="1"/>
  <c r="J1101" i="10"/>
  <c r="I1101" i="10"/>
  <c r="M1101" i="10" s="1"/>
  <c r="N1101" i="10" s="1"/>
  <c r="G1101" i="10"/>
  <c r="F1101" i="10"/>
  <c r="M1100" i="10"/>
  <c r="J1100" i="10"/>
  <c r="L1100" i="10" s="1"/>
  <c r="S1100" i="10" s="1"/>
  <c r="I1100" i="10"/>
  <c r="G1100" i="10"/>
  <c r="F1100" i="10"/>
  <c r="L1099" i="10"/>
  <c r="S1099" i="10" s="1"/>
  <c r="J1099" i="10"/>
  <c r="I1099" i="10"/>
  <c r="M1099" i="10" s="1"/>
  <c r="N1099" i="10" s="1"/>
  <c r="G1099" i="10"/>
  <c r="F1099" i="10"/>
  <c r="M1098" i="10"/>
  <c r="J1098" i="10"/>
  <c r="L1098" i="10" s="1"/>
  <c r="S1098" i="10" s="1"/>
  <c r="I1098" i="10"/>
  <c r="G1098" i="10"/>
  <c r="F1098" i="10"/>
  <c r="L1097" i="10"/>
  <c r="S1097" i="10" s="1"/>
  <c r="J1097" i="10"/>
  <c r="I1097" i="10"/>
  <c r="M1097" i="10" s="1"/>
  <c r="N1097" i="10" s="1"/>
  <c r="G1097" i="10"/>
  <c r="F1097" i="10"/>
  <c r="M1096" i="10"/>
  <c r="J1096" i="10"/>
  <c r="L1096" i="10" s="1"/>
  <c r="S1096" i="10" s="1"/>
  <c r="I1096" i="10"/>
  <c r="G1096" i="10"/>
  <c r="F1096" i="10"/>
  <c r="L1095" i="10"/>
  <c r="S1095" i="10" s="1"/>
  <c r="J1095" i="10"/>
  <c r="I1095" i="10"/>
  <c r="M1095" i="10" s="1"/>
  <c r="N1095" i="10" s="1"/>
  <c r="G1095" i="10"/>
  <c r="F1095" i="10"/>
  <c r="M1094" i="10"/>
  <c r="J1094" i="10"/>
  <c r="L1094" i="10" s="1"/>
  <c r="S1094" i="10" s="1"/>
  <c r="I1094" i="10"/>
  <c r="G1094" i="10"/>
  <c r="F1094" i="10"/>
  <c r="L1093" i="10"/>
  <c r="S1093" i="10" s="1"/>
  <c r="J1093" i="10"/>
  <c r="I1093" i="10"/>
  <c r="M1093" i="10" s="1"/>
  <c r="N1093" i="10" s="1"/>
  <c r="G1093" i="10"/>
  <c r="F1093" i="10"/>
  <c r="M1092" i="10"/>
  <c r="J1092" i="10"/>
  <c r="L1092" i="10" s="1"/>
  <c r="S1092" i="10" s="1"/>
  <c r="I1092" i="10"/>
  <c r="G1092" i="10"/>
  <c r="F1092" i="10"/>
  <c r="L1091" i="10"/>
  <c r="S1091" i="10" s="1"/>
  <c r="J1091" i="10"/>
  <c r="I1091" i="10"/>
  <c r="M1091" i="10" s="1"/>
  <c r="N1091" i="10" s="1"/>
  <c r="G1091" i="10"/>
  <c r="F1091" i="10"/>
  <c r="M1090" i="10"/>
  <c r="J1090" i="10"/>
  <c r="L1090" i="10" s="1"/>
  <c r="S1090" i="10" s="1"/>
  <c r="I1090" i="10"/>
  <c r="G1090" i="10"/>
  <c r="F1090" i="10"/>
  <c r="L1089" i="10"/>
  <c r="S1089" i="10" s="1"/>
  <c r="J1089" i="10"/>
  <c r="I1089" i="10"/>
  <c r="M1089" i="10" s="1"/>
  <c r="N1089" i="10" s="1"/>
  <c r="G1089" i="10"/>
  <c r="F1089" i="10"/>
  <c r="M1088" i="10"/>
  <c r="J1088" i="10"/>
  <c r="L1088" i="10" s="1"/>
  <c r="S1088" i="10" s="1"/>
  <c r="I1088" i="10"/>
  <c r="G1088" i="10"/>
  <c r="F1088" i="10"/>
  <c r="L1087" i="10"/>
  <c r="S1087" i="10" s="1"/>
  <c r="J1087" i="10"/>
  <c r="I1087" i="10"/>
  <c r="M1087" i="10" s="1"/>
  <c r="N1087" i="10" s="1"/>
  <c r="G1087" i="10"/>
  <c r="F1087" i="10"/>
  <c r="M1086" i="10"/>
  <c r="J1086" i="10"/>
  <c r="L1086" i="10" s="1"/>
  <c r="S1086" i="10" s="1"/>
  <c r="I1086" i="10"/>
  <c r="G1086" i="10"/>
  <c r="F1086" i="10"/>
  <c r="L1085" i="10"/>
  <c r="S1085" i="10" s="1"/>
  <c r="J1085" i="10"/>
  <c r="I1085" i="10"/>
  <c r="M1085" i="10" s="1"/>
  <c r="N1085" i="10" s="1"/>
  <c r="G1085" i="10"/>
  <c r="F1085" i="10"/>
  <c r="M1084" i="10"/>
  <c r="J1084" i="10"/>
  <c r="L1084" i="10" s="1"/>
  <c r="S1084" i="10" s="1"/>
  <c r="I1084" i="10"/>
  <c r="G1084" i="10"/>
  <c r="F1084" i="10"/>
  <c r="L1083" i="10"/>
  <c r="S1083" i="10" s="1"/>
  <c r="J1083" i="10"/>
  <c r="I1083" i="10"/>
  <c r="M1083" i="10" s="1"/>
  <c r="N1083" i="10" s="1"/>
  <c r="G1083" i="10"/>
  <c r="F1083" i="10"/>
  <c r="M1082" i="10"/>
  <c r="J1082" i="10"/>
  <c r="L1082" i="10" s="1"/>
  <c r="S1082" i="10" s="1"/>
  <c r="I1082" i="10"/>
  <c r="G1082" i="10"/>
  <c r="F1082" i="10"/>
  <c r="L1081" i="10"/>
  <c r="S1081" i="10" s="1"/>
  <c r="J1081" i="10"/>
  <c r="I1081" i="10"/>
  <c r="M1081" i="10" s="1"/>
  <c r="N1081" i="10" s="1"/>
  <c r="G1081" i="10"/>
  <c r="F1081" i="10"/>
  <c r="M1080" i="10"/>
  <c r="J1080" i="10"/>
  <c r="L1080" i="10" s="1"/>
  <c r="S1080" i="10" s="1"/>
  <c r="I1080" i="10"/>
  <c r="G1080" i="10"/>
  <c r="F1080" i="10"/>
  <c r="L1079" i="10"/>
  <c r="S1079" i="10" s="1"/>
  <c r="J1079" i="10"/>
  <c r="I1079" i="10"/>
  <c r="M1079" i="10" s="1"/>
  <c r="N1079" i="10" s="1"/>
  <c r="G1079" i="10"/>
  <c r="F1079" i="10"/>
  <c r="M1078" i="10"/>
  <c r="J1078" i="10"/>
  <c r="L1078" i="10" s="1"/>
  <c r="S1078" i="10" s="1"/>
  <c r="I1078" i="10"/>
  <c r="G1078" i="10"/>
  <c r="F1078" i="10"/>
  <c r="L1077" i="10"/>
  <c r="S1077" i="10" s="1"/>
  <c r="J1077" i="10"/>
  <c r="I1077" i="10"/>
  <c r="M1077" i="10" s="1"/>
  <c r="N1077" i="10" s="1"/>
  <c r="G1077" i="10"/>
  <c r="F1077" i="10"/>
  <c r="M1076" i="10"/>
  <c r="J1076" i="10"/>
  <c r="L1076" i="10" s="1"/>
  <c r="S1076" i="10" s="1"/>
  <c r="I1076" i="10"/>
  <c r="G1076" i="10"/>
  <c r="F1076" i="10"/>
  <c r="L1075" i="10"/>
  <c r="S1075" i="10" s="1"/>
  <c r="J1075" i="10"/>
  <c r="I1075" i="10"/>
  <c r="M1075" i="10" s="1"/>
  <c r="N1075" i="10" s="1"/>
  <c r="G1075" i="10"/>
  <c r="F1075" i="10"/>
  <c r="M1074" i="10"/>
  <c r="J1074" i="10"/>
  <c r="L1074" i="10" s="1"/>
  <c r="S1074" i="10" s="1"/>
  <c r="I1074" i="10"/>
  <c r="G1074" i="10"/>
  <c r="F1074" i="10"/>
  <c r="L1073" i="10"/>
  <c r="S1073" i="10" s="1"/>
  <c r="J1073" i="10"/>
  <c r="I1073" i="10"/>
  <c r="M1073" i="10" s="1"/>
  <c r="N1073" i="10" s="1"/>
  <c r="G1073" i="10"/>
  <c r="F1073" i="10"/>
  <c r="M1072" i="10"/>
  <c r="J1072" i="10"/>
  <c r="L1072" i="10" s="1"/>
  <c r="S1072" i="10" s="1"/>
  <c r="I1072" i="10"/>
  <c r="G1072" i="10"/>
  <c r="F1072" i="10"/>
  <c r="L1071" i="10"/>
  <c r="S1071" i="10" s="1"/>
  <c r="J1071" i="10"/>
  <c r="I1071" i="10"/>
  <c r="M1071" i="10" s="1"/>
  <c r="N1071" i="10" s="1"/>
  <c r="G1071" i="10"/>
  <c r="F1071" i="10"/>
  <c r="M1070" i="10"/>
  <c r="J1070" i="10"/>
  <c r="L1070" i="10" s="1"/>
  <c r="S1070" i="10" s="1"/>
  <c r="I1070" i="10"/>
  <c r="G1070" i="10"/>
  <c r="F1070" i="10"/>
  <c r="L1069" i="10"/>
  <c r="S1069" i="10" s="1"/>
  <c r="J1069" i="10"/>
  <c r="I1069" i="10"/>
  <c r="M1069" i="10" s="1"/>
  <c r="N1069" i="10" s="1"/>
  <c r="G1069" i="10"/>
  <c r="F1069" i="10"/>
  <c r="M1068" i="10"/>
  <c r="J1068" i="10"/>
  <c r="L1068" i="10" s="1"/>
  <c r="S1068" i="10" s="1"/>
  <c r="I1068" i="10"/>
  <c r="G1068" i="10"/>
  <c r="F1068" i="10"/>
  <c r="L1067" i="10"/>
  <c r="S1067" i="10" s="1"/>
  <c r="J1067" i="10"/>
  <c r="I1067" i="10"/>
  <c r="M1067" i="10" s="1"/>
  <c r="N1067" i="10" s="1"/>
  <c r="G1067" i="10"/>
  <c r="F1067" i="10"/>
  <c r="M1066" i="10"/>
  <c r="J1066" i="10"/>
  <c r="L1066" i="10" s="1"/>
  <c r="S1066" i="10" s="1"/>
  <c r="I1066" i="10"/>
  <c r="G1066" i="10"/>
  <c r="F1066" i="10"/>
  <c r="L1065" i="10"/>
  <c r="S1065" i="10" s="1"/>
  <c r="J1065" i="10"/>
  <c r="I1065" i="10"/>
  <c r="M1065" i="10" s="1"/>
  <c r="N1065" i="10" s="1"/>
  <c r="G1065" i="10"/>
  <c r="F1065" i="10"/>
  <c r="M1064" i="10"/>
  <c r="J1064" i="10"/>
  <c r="L1064" i="10" s="1"/>
  <c r="S1064" i="10" s="1"/>
  <c r="I1064" i="10"/>
  <c r="G1064" i="10"/>
  <c r="F1064" i="10"/>
  <c r="L1063" i="10"/>
  <c r="S1063" i="10" s="1"/>
  <c r="J1063" i="10"/>
  <c r="I1063" i="10"/>
  <c r="M1063" i="10" s="1"/>
  <c r="N1063" i="10" s="1"/>
  <c r="G1063" i="10"/>
  <c r="F1063" i="10"/>
  <c r="M1062" i="10"/>
  <c r="J1062" i="10"/>
  <c r="L1062" i="10" s="1"/>
  <c r="S1062" i="10" s="1"/>
  <c r="I1062" i="10"/>
  <c r="G1062" i="10"/>
  <c r="F1062" i="10"/>
  <c r="L1061" i="10"/>
  <c r="S1061" i="10" s="1"/>
  <c r="J1061" i="10"/>
  <c r="I1061" i="10"/>
  <c r="M1061" i="10" s="1"/>
  <c r="N1061" i="10" s="1"/>
  <c r="G1061" i="10"/>
  <c r="F1061" i="10"/>
  <c r="M1060" i="10"/>
  <c r="J1060" i="10"/>
  <c r="L1060" i="10" s="1"/>
  <c r="S1060" i="10" s="1"/>
  <c r="I1060" i="10"/>
  <c r="G1060" i="10"/>
  <c r="F1060" i="10"/>
  <c r="L1059" i="10"/>
  <c r="S1059" i="10" s="1"/>
  <c r="J1059" i="10"/>
  <c r="I1059" i="10"/>
  <c r="M1059" i="10" s="1"/>
  <c r="N1059" i="10" s="1"/>
  <c r="G1059" i="10"/>
  <c r="F1059" i="10"/>
  <c r="M1058" i="10"/>
  <c r="J1058" i="10"/>
  <c r="L1058" i="10" s="1"/>
  <c r="S1058" i="10" s="1"/>
  <c r="I1058" i="10"/>
  <c r="G1058" i="10"/>
  <c r="F1058" i="10"/>
  <c r="L1057" i="10"/>
  <c r="S1057" i="10" s="1"/>
  <c r="J1057" i="10"/>
  <c r="I1057" i="10"/>
  <c r="M1057" i="10" s="1"/>
  <c r="N1057" i="10" s="1"/>
  <c r="G1057" i="10"/>
  <c r="F1057" i="10"/>
  <c r="M1056" i="10"/>
  <c r="J1056" i="10"/>
  <c r="L1056" i="10" s="1"/>
  <c r="S1056" i="10" s="1"/>
  <c r="I1056" i="10"/>
  <c r="G1056" i="10"/>
  <c r="F1056" i="10"/>
  <c r="L1055" i="10"/>
  <c r="S1055" i="10" s="1"/>
  <c r="J1055" i="10"/>
  <c r="I1055" i="10"/>
  <c r="M1055" i="10" s="1"/>
  <c r="N1055" i="10" s="1"/>
  <c r="G1055" i="10"/>
  <c r="F1055" i="10"/>
  <c r="M1054" i="10"/>
  <c r="J1054" i="10"/>
  <c r="L1054" i="10" s="1"/>
  <c r="S1054" i="10" s="1"/>
  <c r="I1054" i="10"/>
  <c r="G1054" i="10"/>
  <c r="F1054" i="10"/>
  <c r="L1053" i="10"/>
  <c r="S1053" i="10" s="1"/>
  <c r="J1053" i="10"/>
  <c r="I1053" i="10"/>
  <c r="M1053" i="10" s="1"/>
  <c r="N1053" i="10" s="1"/>
  <c r="G1053" i="10"/>
  <c r="F1053" i="10"/>
  <c r="M1052" i="10"/>
  <c r="J1052" i="10"/>
  <c r="L1052" i="10" s="1"/>
  <c r="S1052" i="10" s="1"/>
  <c r="I1052" i="10"/>
  <c r="G1052" i="10"/>
  <c r="F1052" i="10"/>
  <c r="L1051" i="10"/>
  <c r="S1051" i="10" s="1"/>
  <c r="J1051" i="10"/>
  <c r="I1051" i="10"/>
  <c r="M1051" i="10" s="1"/>
  <c r="N1051" i="10" s="1"/>
  <c r="G1051" i="10"/>
  <c r="F1051" i="10"/>
  <c r="M1050" i="10"/>
  <c r="J1050" i="10"/>
  <c r="L1050" i="10" s="1"/>
  <c r="S1050" i="10" s="1"/>
  <c r="I1050" i="10"/>
  <c r="G1050" i="10"/>
  <c r="F1050" i="10"/>
  <c r="L1049" i="10"/>
  <c r="S1049" i="10" s="1"/>
  <c r="J1049" i="10"/>
  <c r="I1049" i="10"/>
  <c r="M1049" i="10" s="1"/>
  <c r="N1049" i="10" s="1"/>
  <c r="G1049" i="10"/>
  <c r="F1049" i="10"/>
  <c r="M1048" i="10"/>
  <c r="J1048" i="10"/>
  <c r="L1048" i="10" s="1"/>
  <c r="S1048" i="10" s="1"/>
  <c r="I1048" i="10"/>
  <c r="G1048" i="10"/>
  <c r="F1048" i="10"/>
  <c r="L1047" i="10"/>
  <c r="S1047" i="10" s="1"/>
  <c r="J1047" i="10"/>
  <c r="I1047" i="10"/>
  <c r="M1047" i="10" s="1"/>
  <c r="N1047" i="10" s="1"/>
  <c r="G1047" i="10"/>
  <c r="F1047" i="10"/>
  <c r="M1046" i="10"/>
  <c r="J1046" i="10"/>
  <c r="L1046" i="10" s="1"/>
  <c r="S1046" i="10" s="1"/>
  <c r="I1046" i="10"/>
  <c r="G1046" i="10"/>
  <c r="F1046" i="10"/>
  <c r="L1045" i="10"/>
  <c r="S1045" i="10" s="1"/>
  <c r="J1045" i="10"/>
  <c r="I1045" i="10"/>
  <c r="M1045" i="10" s="1"/>
  <c r="N1045" i="10" s="1"/>
  <c r="G1045" i="10"/>
  <c r="F1045" i="10"/>
  <c r="M1044" i="10"/>
  <c r="J1044" i="10"/>
  <c r="L1044" i="10" s="1"/>
  <c r="S1044" i="10" s="1"/>
  <c r="I1044" i="10"/>
  <c r="G1044" i="10"/>
  <c r="F1044" i="10"/>
  <c r="L1043" i="10"/>
  <c r="S1043" i="10" s="1"/>
  <c r="J1043" i="10"/>
  <c r="I1043" i="10"/>
  <c r="M1043" i="10" s="1"/>
  <c r="N1043" i="10" s="1"/>
  <c r="G1043" i="10"/>
  <c r="F1043" i="10"/>
  <c r="M1042" i="10"/>
  <c r="J1042" i="10"/>
  <c r="L1042" i="10" s="1"/>
  <c r="S1042" i="10" s="1"/>
  <c r="I1042" i="10"/>
  <c r="G1042" i="10"/>
  <c r="F1042" i="10"/>
  <c r="L1041" i="10"/>
  <c r="S1041" i="10" s="1"/>
  <c r="J1041" i="10"/>
  <c r="I1041" i="10"/>
  <c r="M1041" i="10" s="1"/>
  <c r="N1041" i="10" s="1"/>
  <c r="G1041" i="10"/>
  <c r="F1041" i="10"/>
  <c r="M1040" i="10"/>
  <c r="J1040" i="10"/>
  <c r="L1040" i="10" s="1"/>
  <c r="S1040" i="10" s="1"/>
  <c r="I1040" i="10"/>
  <c r="G1040" i="10"/>
  <c r="F1040" i="10"/>
  <c r="L1039" i="10"/>
  <c r="S1039" i="10" s="1"/>
  <c r="J1039" i="10"/>
  <c r="I1039" i="10"/>
  <c r="M1039" i="10" s="1"/>
  <c r="N1039" i="10" s="1"/>
  <c r="G1039" i="10"/>
  <c r="F1039" i="10"/>
  <c r="M1038" i="10"/>
  <c r="J1038" i="10"/>
  <c r="L1038" i="10" s="1"/>
  <c r="S1038" i="10" s="1"/>
  <c r="I1038" i="10"/>
  <c r="G1038" i="10"/>
  <c r="F1038" i="10"/>
  <c r="L1037" i="10"/>
  <c r="S1037" i="10" s="1"/>
  <c r="J1037" i="10"/>
  <c r="I1037" i="10"/>
  <c r="M1037" i="10" s="1"/>
  <c r="N1037" i="10" s="1"/>
  <c r="G1037" i="10"/>
  <c r="F1037" i="10"/>
  <c r="M1036" i="10"/>
  <c r="J1036" i="10"/>
  <c r="L1036" i="10" s="1"/>
  <c r="S1036" i="10" s="1"/>
  <c r="I1036" i="10"/>
  <c r="G1036" i="10"/>
  <c r="F1036" i="10"/>
  <c r="L1035" i="10"/>
  <c r="S1035" i="10" s="1"/>
  <c r="J1035" i="10"/>
  <c r="I1035" i="10"/>
  <c r="M1035" i="10" s="1"/>
  <c r="N1035" i="10" s="1"/>
  <c r="G1035" i="10"/>
  <c r="F1035" i="10"/>
  <c r="M1034" i="10"/>
  <c r="J1034" i="10"/>
  <c r="L1034" i="10" s="1"/>
  <c r="S1034" i="10" s="1"/>
  <c r="I1034" i="10"/>
  <c r="G1034" i="10"/>
  <c r="F1034" i="10"/>
  <c r="L1033" i="10"/>
  <c r="S1033" i="10" s="1"/>
  <c r="J1033" i="10"/>
  <c r="I1033" i="10"/>
  <c r="M1033" i="10" s="1"/>
  <c r="N1033" i="10" s="1"/>
  <c r="G1033" i="10"/>
  <c r="F1033" i="10"/>
  <c r="M1032" i="10"/>
  <c r="J1032" i="10"/>
  <c r="L1032" i="10" s="1"/>
  <c r="S1032" i="10" s="1"/>
  <c r="I1032" i="10"/>
  <c r="G1032" i="10"/>
  <c r="F1032" i="10"/>
  <c r="L1031" i="10"/>
  <c r="S1031" i="10" s="1"/>
  <c r="J1031" i="10"/>
  <c r="I1031" i="10"/>
  <c r="M1031" i="10" s="1"/>
  <c r="N1031" i="10" s="1"/>
  <c r="G1031" i="10"/>
  <c r="F1031" i="10"/>
  <c r="M1030" i="10"/>
  <c r="J1030" i="10"/>
  <c r="L1030" i="10" s="1"/>
  <c r="S1030" i="10" s="1"/>
  <c r="I1030" i="10"/>
  <c r="G1030" i="10"/>
  <c r="F1030" i="10"/>
  <c r="L1029" i="10"/>
  <c r="S1029" i="10" s="1"/>
  <c r="J1029" i="10"/>
  <c r="I1029" i="10"/>
  <c r="M1029" i="10" s="1"/>
  <c r="N1029" i="10" s="1"/>
  <c r="G1029" i="10"/>
  <c r="F1029" i="10"/>
  <c r="M1028" i="10"/>
  <c r="J1028" i="10"/>
  <c r="L1028" i="10" s="1"/>
  <c r="S1028" i="10" s="1"/>
  <c r="I1028" i="10"/>
  <c r="G1028" i="10"/>
  <c r="F1028" i="10"/>
  <c r="L1027" i="10"/>
  <c r="S1027" i="10" s="1"/>
  <c r="J1027" i="10"/>
  <c r="I1027" i="10"/>
  <c r="M1027" i="10" s="1"/>
  <c r="N1027" i="10" s="1"/>
  <c r="G1027" i="10"/>
  <c r="F1027" i="10"/>
  <c r="M1026" i="10"/>
  <c r="J1026" i="10"/>
  <c r="L1026" i="10" s="1"/>
  <c r="S1026" i="10" s="1"/>
  <c r="I1026" i="10"/>
  <c r="G1026" i="10"/>
  <c r="F1026" i="10"/>
  <c r="L1025" i="10"/>
  <c r="S1025" i="10" s="1"/>
  <c r="J1025" i="10"/>
  <c r="I1025" i="10"/>
  <c r="M1025" i="10" s="1"/>
  <c r="N1025" i="10" s="1"/>
  <c r="G1025" i="10"/>
  <c r="F1025" i="10"/>
  <c r="M1024" i="10"/>
  <c r="J1024" i="10"/>
  <c r="L1024" i="10" s="1"/>
  <c r="S1024" i="10" s="1"/>
  <c r="I1024" i="10"/>
  <c r="G1024" i="10"/>
  <c r="F1024" i="10"/>
  <c r="L1023" i="10"/>
  <c r="S1023" i="10" s="1"/>
  <c r="J1023" i="10"/>
  <c r="I1023" i="10"/>
  <c r="M1023" i="10" s="1"/>
  <c r="N1023" i="10" s="1"/>
  <c r="G1023" i="10"/>
  <c r="F1023" i="10"/>
  <c r="M1022" i="10"/>
  <c r="J1022" i="10"/>
  <c r="L1022" i="10" s="1"/>
  <c r="S1022" i="10" s="1"/>
  <c r="I1022" i="10"/>
  <c r="G1022" i="10"/>
  <c r="F1022" i="10"/>
  <c r="L1021" i="10"/>
  <c r="S1021" i="10" s="1"/>
  <c r="J1021" i="10"/>
  <c r="I1021" i="10"/>
  <c r="M1021" i="10" s="1"/>
  <c r="N1021" i="10" s="1"/>
  <c r="G1021" i="10"/>
  <c r="F1021" i="10"/>
  <c r="M1020" i="10"/>
  <c r="J1020" i="10"/>
  <c r="L1020" i="10" s="1"/>
  <c r="S1020" i="10" s="1"/>
  <c r="I1020" i="10"/>
  <c r="G1020" i="10"/>
  <c r="F1020" i="10"/>
  <c r="L1019" i="10"/>
  <c r="S1019" i="10" s="1"/>
  <c r="J1019" i="10"/>
  <c r="I1019" i="10"/>
  <c r="M1019" i="10" s="1"/>
  <c r="N1019" i="10" s="1"/>
  <c r="G1019" i="10"/>
  <c r="F1019" i="10"/>
  <c r="M1018" i="10"/>
  <c r="J1018" i="10"/>
  <c r="L1018" i="10" s="1"/>
  <c r="S1018" i="10" s="1"/>
  <c r="I1018" i="10"/>
  <c r="G1018" i="10"/>
  <c r="F1018" i="10"/>
  <c r="L1017" i="10"/>
  <c r="S1017" i="10" s="1"/>
  <c r="J1017" i="10"/>
  <c r="I1017" i="10"/>
  <c r="M1017" i="10" s="1"/>
  <c r="N1017" i="10" s="1"/>
  <c r="G1017" i="10"/>
  <c r="F1017" i="10"/>
  <c r="M1016" i="10"/>
  <c r="J1016" i="10"/>
  <c r="L1016" i="10" s="1"/>
  <c r="S1016" i="10" s="1"/>
  <c r="I1016" i="10"/>
  <c r="G1016" i="10"/>
  <c r="F1016" i="10"/>
  <c r="L1015" i="10"/>
  <c r="S1015" i="10" s="1"/>
  <c r="J1015" i="10"/>
  <c r="I1015" i="10"/>
  <c r="M1015" i="10" s="1"/>
  <c r="N1015" i="10" s="1"/>
  <c r="G1015" i="10"/>
  <c r="F1015" i="10"/>
  <c r="M1014" i="10"/>
  <c r="J1014" i="10"/>
  <c r="L1014" i="10" s="1"/>
  <c r="S1014" i="10" s="1"/>
  <c r="I1014" i="10"/>
  <c r="G1014" i="10"/>
  <c r="F1014" i="10"/>
  <c r="L1013" i="10"/>
  <c r="S1013" i="10" s="1"/>
  <c r="J1013" i="10"/>
  <c r="I1013" i="10"/>
  <c r="M1013" i="10" s="1"/>
  <c r="N1013" i="10" s="1"/>
  <c r="G1013" i="10"/>
  <c r="F1013" i="10"/>
  <c r="M1012" i="10"/>
  <c r="J1012" i="10"/>
  <c r="L1012" i="10" s="1"/>
  <c r="S1012" i="10" s="1"/>
  <c r="I1012" i="10"/>
  <c r="G1012" i="10"/>
  <c r="F1012" i="10"/>
  <c r="L1011" i="10"/>
  <c r="S1011" i="10" s="1"/>
  <c r="J1011" i="10"/>
  <c r="I1011" i="10"/>
  <c r="M1011" i="10" s="1"/>
  <c r="N1011" i="10" s="1"/>
  <c r="G1011" i="10"/>
  <c r="F1011" i="10"/>
  <c r="M1010" i="10"/>
  <c r="J1010" i="10"/>
  <c r="L1010" i="10" s="1"/>
  <c r="S1010" i="10" s="1"/>
  <c r="I1010" i="10"/>
  <c r="G1010" i="10"/>
  <c r="F1010" i="10"/>
  <c r="L1009" i="10"/>
  <c r="S1009" i="10" s="1"/>
  <c r="J1009" i="10"/>
  <c r="I1009" i="10"/>
  <c r="M1009" i="10" s="1"/>
  <c r="N1009" i="10" s="1"/>
  <c r="G1009" i="10"/>
  <c r="F1009" i="10"/>
  <c r="M1008" i="10"/>
  <c r="J1008" i="10"/>
  <c r="L1008" i="10" s="1"/>
  <c r="S1008" i="10" s="1"/>
  <c r="I1008" i="10"/>
  <c r="G1008" i="10"/>
  <c r="F1008" i="10"/>
  <c r="L1007" i="10"/>
  <c r="S1007" i="10" s="1"/>
  <c r="J1007" i="10"/>
  <c r="I1007" i="10"/>
  <c r="M1007" i="10" s="1"/>
  <c r="N1007" i="10" s="1"/>
  <c r="G1007" i="10"/>
  <c r="F1007" i="10"/>
  <c r="M1006" i="10"/>
  <c r="J1006" i="10"/>
  <c r="L1006" i="10" s="1"/>
  <c r="S1006" i="10" s="1"/>
  <c r="I1006" i="10"/>
  <c r="G1006" i="10"/>
  <c r="F1006" i="10"/>
  <c r="L1005" i="10"/>
  <c r="S1005" i="10" s="1"/>
  <c r="J1005" i="10"/>
  <c r="I1005" i="10"/>
  <c r="M1005" i="10" s="1"/>
  <c r="N1005" i="10" s="1"/>
  <c r="G1005" i="10"/>
  <c r="F1005" i="10"/>
  <c r="M1004" i="10"/>
  <c r="J1004" i="10"/>
  <c r="L1004" i="10" s="1"/>
  <c r="S1004" i="10" s="1"/>
  <c r="I1004" i="10"/>
  <c r="G1004" i="10"/>
  <c r="F1004" i="10"/>
  <c r="L1003" i="10"/>
  <c r="S1003" i="10" s="1"/>
  <c r="J1003" i="10"/>
  <c r="I1003" i="10"/>
  <c r="M1003" i="10" s="1"/>
  <c r="N1003" i="10" s="1"/>
  <c r="G1003" i="10"/>
  <c r="F1003" i="10"/>
  <c r="M1002" i="10"/>
  <c r="J1002" i="10"/>
  <c r="L1002" i="10" s="1"/>
  <c r="S1002" i="10" s="1"/>
  <c r="I1002" i="10"/>
  <c r="G1002" i="10"/>
  <c r="F1002" i="10"/>
  <c r="L1001" i="10"/>
  <c r="S1001" i="10" s="1"/>
  <c r="J1001" i="10"/>
  <c r="I1001" i="10"/>
  <c r="M1001" i="10" s="1"/>
  <c r="N1001" i="10" s="1"/>
  <c r="G1001" i="10"/>
  <c r="F1001" i="10"/>
  <c r="M1000" i="10"/>
  <c r="J1000" i="10"/>
  <c r="L1000" i="10" s="1"/>
  <c r="S1000" i="10" s="1"/>
  <c r="I1000" i="10"/>
  <c r="G1000" i="10"/>
  <c r="F1000" i="10"/>
  <c r="L999" i="10"/>
  <c r="S999" i="10" s="1"/>
  <c r="J999" i="10"/>
  <c r="I999" i="10"/>
  <c r="M999" i="10" s="1"/>
  <c r="N999" i="10" s="1"/>
  <c r="G999" i="10"/>
  <c r="F999" i="10"/>
  <c r="M998" i="10"/>
  <c r="J998" i="10"/>
  <c r="L998" i="10" s="1"/>
  <c r="S998" i="10" s="1"/>
  <c r="I998" i="10"/>
  <c r="G998" i="10"/>
  <c r="F998" i="10"/>
  <c r="L997" i="10"/>
  <c r="S997" i="10" s="1"/>
  <c r="J997" i="10"/>
  <c r="I997" i="10"/>
  <c r="M997" i="10" s="1"/>
  <c r="N997" i="10" s="1"/>
  <c r="G997" i="10"/>
  <c r="F997" i="10"/>
  <c r="M996" i="10"/>
  <c r="J996" i="10"/>
  <c r="L996" i="10" s="1"/>
  <c r="S996" i="10" s="1"/>
  <c r="I996" i="10"/>
  <c r="G996" i="10"/>
  <c r="F996" i="10"/>
  <c r="L995" i="10"/>
  <c r="S995" i="10" s="1"/>
  <c r="J995" i="10"/>
  <c r="I995" i="10"/>
  <c r="M995" i="10" s="1"/>
  <c r="N995" i="10" s="1"/>
  <c r="G995" i="10"/>
  <c r="F995" i="10"/>
  <c r="M994" i="10"/>
  <c r="J994" i="10"/>
  <c r="L994" i="10" s="1"/>
  <c r="S994" i="10" s="1"/>
  <c r="I994" i="10"/>
  <c r="G994" i="10"/>
  <c r="F994" i="10"/>
  <c r="L993" i="10"/>
  <c r="S993" i="10" s="1"/>
  <c r="J993" i="10"/>
  <c r="I993" i="10"/>
  <c r="M993" i="10" s="1"/>
  <c r="N993" i="10" s="1"/>
  <c r="G993" i="10"/>
  <c r="F993" i="10"/>
  <c r="M992" i="10"/>
  <c r="J992" i="10"/>
  <c r="L992" i="10" s="1"/>
  <c r="S992" i="10" s="1"/>
  <c r="I992" i="10"/>
  <c r="G992" i="10"/>
  <c r="F992" i="10"/>
  <c r="L991" i="10"/>
  <c r="S991" i="10" s="1"/>
  <c r="J991" i="10"/>
  <c r="I991" i="10"/>
  <c r="M991" i="10" s="1"/>
  <c r="N991" i="10" s="1"/>
  <c r="G991" i="10"/>
  <c r="F991" i="10"/>
  <c r="M990" i="10"/>
  <c r="J990" i="10"/>
  <c r="L990" i="10" s="1"/>
  <c r="S990" i="10" s="1"/>
  <c r="I990" i="10"/>
  <c r="G990" i="10"/>
  <c r="F990" i="10"/>
  <c r="L989" i="10"/>
  <c r="S989" i="10" s="1"/>
  <c r="J989" i="10"/>
  <c r="I989" i="10"/>
  <c r="M989" i="10" s="1"/>
  <c r="N989" i="10" s="1"/>
  <c r="G989" i="10"/>
  <c r="F989" i="10"/>
  <c r="M988" i="10"/>
  <c r="J988" i="10"/>
  <c r="L988" i="10" s="1"/>
  <c r="S988" i="10" s="1"/>
  <c r="I988" i="10"/>
  <c r="G988" i="10"/>
  <c r="F988" i="10"/>
  <c r="L987" i="10"/>
  <c r="S987" i="10" s="1"/>
  <c r="J987" i="10"/>
  <c r="I987" i="10"/>
  <c r="M987" i="10" s="1"/>
  <c r="N987" i="10" s="1"/>
  <c r="G987" i="10"/>
  <c r="F987" i="10"/>
  <c r="M986" i="10"/>
  <c r="J986" i="10"/>
  <c r="L986" i="10" s="1"/>
  <c r="S986" i="10" s="1"/>
  <c r="I986" i="10"/>
  <c r="G986" i="10"/>
  <c r="F986" i="10"/>
  <c r="L985" i="10"/>
  <c r="S985" i="10" s="1"/>
  <c r="J985" i="10"/>
  <c r="I985" i="10"/>
  <c r="M985" i="10" s="1"/>
  <c r="N985" i="10" s="1"/>
  <c r="G985" i="10"/>
  <c r="F985" i="10"/>
  <c r="M984" i="10"/>
  <c r="J984" i="10"/>
  <c r="L984" i="10" s="1"/>
  <c r="S984" i="10" s="1"/>
  <c r="I984" i="10"/>
  <c r="G984" i="10"/>
  <c r="F984" i="10"/>
  <c r="L983" i="10"/>
  <c r="S983" i="10" s="1"/>
  <c r="J983" i="10"/>
  <c r="I983" i="10"/>
  <c r="M983" i="10" s="1"/>
  <c r="N983" i="10" s="1"/>
  <c r="G983" i="10"/>
  <c r="F983" i="10"/>
  <c r="M982" i="10"/>
  <c r="J982" i="10"/>
  <c r="L982" i="10" s="1"/>
  <c r="S982" i="10" s="1"/>
  <c r="I982" i="10"/>
  <c r="G982" i="10"/>
  <c r="F982" i="10"/>
  <c r="L981" i="10"/>
  <c r="S981" i="10" s="1"/>
  <c r="J981" i="10"/>
  <c r="I981" i="10"/>
  <c r="M981" i="10" s="1"/>
  <c r="N981" i="10" s="1"/>
  <c r="G981" i="10"/>
  <c r="F981" i="10"/>
  <c r="M980" i="10"/>
  <c r="J980" i="10"/>
  <c r="L980" i="10" s="1"/>
  <c r="S980" i="10" s="1"/>
  <c r="I980" i="10"/>
  <c r="G980" i="10"/>
  <c r="F980" i="10"/>
  <c r="L979" i="10"/>
  <c r="S979" i="10" s="1"/>
  <c r="J979" i="10"/>
  <c r="I979" i="10"/>
  <c r="M979" i="10" s="1"/>
  <c r="N979" i="10" s="1"/>
  <c r="G979" i="10"/>
  <c r="F979" i="10"/>
  <c r="M978" i="10"/>
  <c r="J978" i="10"/>
  <c r="L978" i="10" s="1"/>
  <c r="S978" i="10" s="1"/>
  <c r="I978" i="10"/>
  <c r="G978" i="10"/>
  <c r="F978" i="10"/>
  <c r="L977" i="10"/>
  <c r="S977" i="10" s="1"/>
  <c r="J977" i="10"/>
  <c r="I977" i="10"/>
  <c r="M977" i="10" s="1"/>
  <c r="N977" i="10" s="1"/>
  <c r="G977" i="10"/>
  <c r="F977" i="10"/>
  <c r="M976" i="10"/>
  <c r="J976" i="10"/>
  <c r="L976" i="10" s="1"/>
  <c r="S976" i="10" s="1"/>
  <c r="I976" i="10"/>
  <c r="G976" i="10"/>
  <c r="F976" i="10"/>
  <c r="L975" i="10"/>
  <c r="S975" i="10" s="1"/>
  <c r="J975" i="10"/>
  <c r="I975" i="10"/>
  <c r="M975" i="10" s="1"/>
  <c r="N975" i="10" s="1"/>
  <c r="G975" i="10"/>
  <c r="F975" i="10"/>
  <c r="M974" i="10"/>
  <c r="J974" i="10"/>
  <c r="L974" i="10" s="1"/>
  <c r="S974" i="10" s="1"/>
  <c r="I974" i="10"/>
  <c r="G974" i="10"/>
  <c r="F974" i="10"/>
  <c r="L973" i="10"/>
  <c r="S973" i="10" s="1"/>
  <c r="J973" i="10"/>
  <c r="I973" i="10"/>
  <c r="M973" i="10" s="1"/>
  <c r="N973" i="10" s="1"/>
  <c r="G973" i="10"/>
  <c r="F973" i="10"/>
  <c r="M972" i="10"/>
  <c r="J972" i="10"/>
  <c r="L972" i="10" s="1"/>
  <c r="S972" i="10" s="1"/>
  <c r="I972" i="10"/>
  <c r="G972" i="10"/>
  <c r="F972" i="10"/>
  <c r="L971" i="10"/>
  <c r="S971" i="10" s="1"/>
  <c r="J971" i="10"/>
  <c r="I971" i="10"/>
  <c r="M971" i="10" s="1"/>
  <c r="N971" i="10" s="1"/>
  <c r="G971" i="10"/>
  <c r="F971" i="10"/>
  <c r="M970" i="10"/>
  <c r="J970" i="10"/>
  <c r="L970" i="10" s="1"/>
  <c r="S970" i="10" s="1"/>
  <c r="I970" i="10"/>
  <c r="G970" i="10"/>
  <c r="F970" i="10"/>
  <c r="L969" i="10"/>
  <c r="S969" i="10" s="1"/>
  <c r="J969" i="10"/>
  <c r="I969" i="10"/>
  <c r="M969" i="10" s="1"/>
  <c r="N969" i="10" s="1"/>
  <c r="G969" i="10"/>
  <c r="F969" i="10"/>
  <c r="M968" i="10"/>
  <c r="J968" i="10"/>
  <c r="L968" i="10" s="1"/>
  <c r="S968" i="10" s="1"/>
  <c r="I968" i="10"/>
  <c r="G968" i="10"/>
  <c r="F968" i="10"/>
  <c r="L967" i="10"/>
  <c r="S967" i="10" s="1"/>
  <c r="J967" i="10"/>
  <c r="I967" i="10"/>
  <c r="M967" i="10" s="1"/>
  <c r="N967" i="10" s="1"/>
  <c r="G967" i="10"/>
  <c r="F967" i="10"/>
  <c r="M966" i="10"/>
  <c r="J966" i="10"/>
  <c r="L966" i="10" s="1"/>
  <c r="S966" i="10" s="1"/>
  <c r="I966" i="10"/>
  <c r="G966" i="10"/>
  <c r="F966" i="10"/>
  <c r="L965" i="10"/>
  <c r="S965" i="10" s="1"/>
  <c r="J965" i="10"/>
  <c r="I965" i="10"/>
  <c r="M965" i="10" s="1"/>
  <c r="N965" i="10" s="1"/>
  <c r="G965" i="10"/>
  <c r="F965" i="10"/>
  <c r="M964" i="10"/>
  <c r="J964" i="10"/>
  <c r="L964" i="10" s="1"/>
  <c r="S964" i="10" s="1"/>
  <c r="I964" i="10"/>
  <c r="G964" i="10"/>
  <c r="F964" i="10"/>
  <c r="L963" i="10"/>
  <c r="S963" i="10" s="1"/>
  <c r="J963" i="10"/>
  <c r="I963" i="10"/>
  <c r="M963" i="10" s="1"/>
  <c r="N963" i="10" s="1"/>
  <c r="G963" i="10"/>
  <c r="F963" i="10"/>
  <c r="M962" i="10"/>
  <c r="J962" i="10"/>
  <c r="L962" i="10" s="1"/>
  <c r="S962" i="10" s="1"/>
  <c r="I962" i="10"/>
  <c r="G962" i="10"/>
  <c r="F962" i="10"/>
  <c r="L961" i="10"/>
  <c r="S961" i="10" s="1"/>
  <c r="J961" i="10"/>
  <c r="I961" i="10"/>
  <c r="M961" i="10" s="1"/>
  <c r="N961" i="10" s="1"/>
  <c r="G961" i="10"/>
  <c r="F961" i="10"/>
  <c r="M960" i="10"/>
  <c r="J960" i="10"/>
  <c r="L960" i="10" s="1"/>
  <c r="S960" i="10" s="1"/>
  <c r="I960" i="10"/>
  <c r="G960" i="10"/>
  <c r="F960" i="10"/>
  <c r="L959" i="10"/>
  <c r="S959" i="10" s="1"/>
  <c r="J959" i="10"/>
  <c r="I959" i="10"/>
  <c r="M959" i="10" s="1"/>
  <c r="N959" i="10" s="1"/>
  <c r="G959" i="10"/>
  <c r="F959" i="10"/>
  <c r="M958" i="10"/>
  <c r="J958" i="10"/>
  <c r="L958" i="10" s="1"/>
  <c r="S958" i="10" s="1"/>
  <c r="I958" i="10"/>
  <c r="G958" i="10"/>
  <c r="F958" i="10"/>
  <c r="L957" i="10"/>
  <c r="S957" i="10" s="1"/>
  <c r="J957" i="10"/>
  <c r="I957" i="10"/>
  <c r="M957" i="10" s="1"/>
  <c r="N957" i="10" s="1"/>
  <c r="G957" i="10"/>
  <c r="F957" i="10"/>
  <c r="M956" i="10"/>
  <c r="J956" i="10"/>
  <c r="L956" i="10" s="1"/>
  <c r="S956" i="10" s="1"/>
  <c r="I956" i="10"/>
  <c r="G956" i="10"/>
  <c r="F956" i="10"/>
  <c r="L955" i="10"/>
  <c r="S955" i="10" s="1"/>
  <c r="J955" i="10"/>
  <c r="I955" i="10"/>
  <c r="M955" i="10" s="1"/>
  <c r="N955" i="10" s="1"/>
  <c r="G955" i="10"/>
  <c r="F955" i="10"/>
  <c r="M954" i="10"/>
  <c r="J954" i="10"/>
  <c r="L954" i="10" s="1"/>
  <c r="S954" i="10" s="1"/>
  <c r="I954" i="10"/>
  <c r="G954" i="10"/>
  <c r="F954" i="10"/>
  <c r="L953" i="10"/>
  <c r="S953" i="10" s="1"/>
  <c r="J953" i="10"/>
  <c r="I953" i="10"/>
  <c r="M953" i="10" s="1"/>
  <c r="N953" i="10" s="1"/>
  <c r="G953" i="10"/>
  <c r="F953" i="10"/>
  <c r="M952" i="10"/>
  <c r="J952" i="10"/>
  <c r="L952" i="10" s="1"/>
  <c r="S952" i="10" s="1"/>
  <c r="I952" i="10"/>
  <c r="G952" i="10"/>
  <c r="F952" i="10"/>
  <c r="L951" i="10"/>
  <c r="S951" i="10" s="1"/>
  <c r="J951" i="10"/>
  <c r="I951" i="10"/>
  <c r="M951" i="10" s="1"/>
  <c r="N951" i="10" s="1"/>
  <c r="G951" i="10"/>
  <c r="F951" i="10"/>
  <c r="M950" i="10"/>
  <c r="J950" i="10"/>
  <c r="L950" i="10" s="1"/>
  <c r="S950" i="10" s="1"/>
  <c r="I950" i="10"/>
  <c r="G950" i="10"/>
  <c r="F950" i="10"/>
  <c r="L949" i="10"/>
  <c r="S949" i="10" s="1"/>
  <c r="J949" i="10"/>
  <c r="I949" i="10"/>
  <c r="M949" i="10" s="1"/>
  <c r="N949" i="10" s="1"/>
  <c r="G949" i="10"/>
  <c r="F949" i="10"/>
  <c r="M948" i="10"/>
  <c r="J948" i="10"/>
  <c r="L948" i="10" s="1"/>
  <c r="S948" i="10" s="1"/>
  <c r="I948" i="10"/>
  <c r="G948" i="10"/>
  <c r="F948" i="10"/>
  <c r="L947" i="10"/>
  <c r="S947" i="10" s="1"/>
  <c r="J947" i="10"/>
  <c r="I947" i="10"/>
  <c r="M947" i="10" s="1"/>
  <c r="N947" i="10" s="1"/>
  <c r="G947" i="10"/>
  <c r="F947" i="10"/>
  <c r="M946" i="10"/>
  <c r="J946" i="10"/>
  <c r="L946" i="10" s="1"/>
  <c r="S946" i="10" s="1"/>
  <c r="I946" i="10"/>
  <c r="G946" i="10"/>
  <c r="F946" i="10"/>
  <c r="L945" i="10"/>
  <c r="S945" i="10" s="1"/>
  <c r="J945" i="10"/>
  <c r="I945" i="10"/>
  <c r="M945" i="10" s="1"/>
  <c r="N945" i="10" s="1"/>
  <c r="G945" i="10"/>
  <c r="F945" i="10"/>
  <c r="M944" i="10"/>
  <c r="J944" i="10"/>
  <c r="L944" i="10" s="1"/>
  <c r="S944" i="10" s="1"/>
  <c r="I944" i="10"/>
  <c r="G944" i="10"/>
  <c r="F944" i="10"/>
  <c r="L943" i="10"/>
  <c r="S943" i="10" s="1"/>
  <c r="J943" i="10"/>
  <c r="I943" i="10"/>
  <c r="M943" i="10" s="1"/>
  <c r="N943" i="10" s="1"/>
  <c r="G943" i="10"/>
  <c r="F943" i="10"/>
  <c r="M942" i="10"/>
  <c r="J942" i="10"/>
  <c r="L942" i="10" s="1"/>
  <c r="S942" i="10" s="1"/>
  <c r="I942" i="10"/>
  <c r="G942" i="10"/>
  <c r="F942" i="10"/>
  <c r="L941" i="10"/>
  <c r="S941" i="10" s="1"/>
  <c r="J941" i="10"/>
  <c r="I941" i="10"/>
  <c r="M941" i="10" s="1"/>
  <c r="N941" i="10" s="1"/>
  <c r="G941" i="10"/>
  <c r="F941" i="10"/>
  <c r="M940" i="10"/>
  <c r="J940" i="10"/>
  <c r="L940" i="10" s="1"/>
  <c r="S940" i="10" s="1"/>
  <c r="I940" i="10"/>
  <c r="G940" i="10"/>
  <c r="F940" i="10"/>
  <c r="L939" i="10"/>
  <c r="S939" i="10" s="1"/>
  <c r="J939" i="10"/>
  <c r="I939" i="10"/>
  <c r="M939" i="10" s="1"/>
  <c r="N939" i="10" s="1"/>
  <c r="G939" i="10"/>
  <c r="F939" i="10"/>
  <c r="M938" i="10"/>
  <c r="J938" i="10"/>
  <c r="L938" i="10" s="1"/>
  <c r="S938" i="10" s="1"/>
  <c r="I938" i="10"/>
  <c r="G938" i="10"/>
  <c r="F938" i="10"/>
  <c r="L937" i="10"/>
  <c r="S937" i="10" s="1"/>
  <c r="J937" i="10"/>
  <c r="I937" i="10"/>
  <c r="M937" i="10" s="1"/>
  <c r="N937" i="10" s="1"/>
  <c r="G937" i="10"/>
  <c r="F937" i="10"/>
  <c r="M936" i="10"/>
  <c r="J936" i="10"/>
  <c r="L936" i="10" s="1"/>
  <c r="S936" i="10" s="1"/>
  <c r="I936" i="10"/>
  <c r="G936" i="10"/>
  <c r="F936" i="10"/>
  <c r="L935" i="10"/>
  <c r="S935" i="10" s="1"/>
  <c r="J935" i="10"/>
  <c r="I935" i="10"/>
  <c r="M935" i="10" s="1"/>
  <c r="N935" i="10" s="1"/>
  <c r="G935" i="10"/>
  <c r="F935" i="10"/>
  <c r="M934" i="10"/>
  <c r="J934" i="10"/>
  <c r="L934" i="10" s="1"/>
  <c r="S934" i="10" s="1"/>
  <c r="I934" i="10"/>
  <c r="G934" i="10"/>
  <c r="F934" i="10"/>
  <c r="L933" i="10"/>
  <c r="S933" i="10" s="1"/>
  <c r="J933" i="10"/>
  <c r="I933" i="10"/>
  <c r="M933" i="10" s="1"/>
  <c r="N933" i="10" s="1"/>
  <c r="G933" i="10"/>
  <c r="F933" i="10"/>
  <c r="M932" i="10"/>
  <c r="J932" i="10"/>
  <c r="L932" i="10" s="1"/>
  <c r="S932" i="10" s="1"/>
  <c r="I932" i="10"/>
  <c r="G932" i="10"/>
  <c r="F932" i="10"/>
  <c r="L931" i="10"/>
  <c r="S931" i="10" s="1"/>
  <c r="J931" i="10"/>
  <c r="I931" i="10"/>
  <c r="M931" i="10" s="1"/>
  <c r="N931" i="10" s="1"/>
  <c r="G931" i="10"/>
  <c r="F931" i="10"/>
  <c r="M930" i="10"/>
  <c r="J930" i="10"/>
  <c r="L930" i="10" s="1"/>
  <c r="S930" i="10" s="1"/>
  <c r="I930" i="10"/>
  <c r="G930" i="10"/>
  <c r="F930" i="10"/>
  <c r="L929" i="10"/>
  <c r="S929" i="10" s="1"/>
  <c r="J929" i="10"/>
  <c r="I929" i="10"/>
  <c r="M929" i="10" s="1"/>
  <c r="N929" i="10" s="1"/>
  <c r="G929" i="10"/>
  <c r="F929" i="10"/>
  <c r="M928" i="10"/>
  <c r="J928" i="10"/>
  <c r="L928" i="10" s="1"/>
  <c r="S928" i="10" s="1"/>
  <c r="I928" i="10"/>
  <c r="G928" i="10"/>
  <c r="F928" i="10"/>
  <c r="L927" i="10"/>
  <c r="S927" i="10" s="1"/>
  <c r="J927" i="10"/>
  <c r="I927" i="10"/>
  <c r="M927" i="10" s="1"/>
  <c r="N927" i="10" s="1"/>
  <c r="G927" i="10"/>
  <c r="F927" i="10"/>
  <c r="M926" i="10"/>
  <c r="J926" i="10"/>
  <c r="L926" i="10" s="1"/>
  <c r="S926" i="10" s="1"/>
  <c r="I926" i="10"/>
  <c r="G926" i="10"/>
  <c r="F926" i="10"/>
  <c r="L925" i="10"/>
  <c r="S925" i="10" s="1"/>
  <c r="J925" i="10"/>
  <c r="I925" i="10"/>
  <c r="M925" i="10" s="1"/>
  <c r="N925" i="10" s="1"/>
  <c r="G925" i="10"/>
  <c r="F925" i="10"/>
  <c r="M924" i="10"/>
  <c r="J924" i="10"/>
  <c r="L924" i="10" s="1"/>
  <c r="S924" i="10" s="1"/>
  <c r="I924" i="10"/>
  <c r="G924" i="10"/>
  <c r="F924" i="10"/>
  <c r="L923" i="10"/>
  <c r="S923" i="10" s="1"/>
  <c r="J923" i="10"/>
  <c r="I923" i="10"/>
  <c r="M923" i="10" s="1"/>
  <c r="N923" i="10" s="1"/>
  <c r="G923" i="10"/>
  <c r="F923" i="10"/>
  <c r="M922" i="10"/>
  <c r="J922" i="10"/>
  <c r="L922" i="10" s="1"/>
  <c r="S922" i="10" s="1"/>
  <c r="I922" i="10"/>
  <c r="G922" i="10"/>
  <c r="F922" i="10"/>
  <c r="L921" i="10"/>
  <c r="S921" i="10" s="1"/>
  <c r="J921" i="10"/>
  <c r="I921" i="10"/>
  <c r="M921" i="10" s="1"/>
  <c r="N921" i="10" s="1"/>
  <c r="G921" i="10"/>
  <c r="F921" i="10"/>
  <c r="M920" i="10"/>
  <c r="J920" i="10"/>
  <c r="L920" i="10" s="1"/>
  <c r="S920" i="10" s="1"/>
  <c r="I920" i="10"/>
  <c r="G920" i="10"/>
  <c r="F920" i="10"/>
  <c r="L919" i="10"/>
  <c r="S919" i="10" s="1"/>
  <c r="J919" i="10"/>
  <c r="I919" i="10"/>
  <c r="M919" i="10" s="1"/>
  <c r="N919" i="10" s="1"/>
  <c r="G919" i="10"/>
  <c r="F919" i="10"/>
  <c r="M918" i="10"/>
  <c r="J918" i="10"/>
  <c r="L918" i="10" s="1"/>
  <c r="S918" i="10" s="1"/>
  <c r="I918" i="10"/>
  <c r="G918" i="10"/>
  <c r="F918" i="10"/>
  <c r="L917" i="10"/>
  <c r="S917" i="10" s="1"/>
  <c r="J917" i="10"/>
  <c r="I917" i="10"/>
  <c r="M917" i="10" s="1"/>
  <c r="N917" i="10" s="1"/>
  <c r="G917" i="10"/>
  <c r="F917" i="10"/>
  <c r="M916" i="10"/>
  <c r="J916" i="10"/>
  <c r="L916" i="10" s="1"/>
  <c r="S916" i="10" s="1"/>
  <c r="I916" i="10"/>
  <c r="G916" i="10"/>
  <c r="F916" i="10"/>
  <c r="L915" i="10"/>
  <c r="S915" i="10" s="1"/>
  <c r="J915" i="10"/>
  <c r="I915" i="10"/>
  <c r="M915" i="10" s="1"/>
  <c r="N915" i="10" s="1"/>
  <c r="G915" i="10"/>
  <c r="F915" i="10"/>
  <c r="M914" i="10"/>
  <c r="J914" i="10"/>
  <c r="L914" i="10" s="1"/>
  <c r="S914" i="10" s="1"/>
  <c r="I914" i="10"/>
  <c r="G914" i="10"/>
  <c r="F914" i="10"/>
  <c r="L913" i="10"/>
  <c r="S913" i="10" s="1"/>
  <c r="J913" i="10"/>
  <c r="I913" i="10"/>
  <c r="M913" i="10" s="1"/>
  <c r="N913" i="10" s="1"/>
  <c r="G913" i="10"/>
  <c r="F913" i="10"/>
  <c r="M912" i="10"/>
  <c r="J912" i="10"/>
  <c r="L912" i="10" s="1"/>
  <c r="S912" i="10" s="1"/>
  <c r="I912" i="10"/>
  <c r="G912" i="10"/>
  <c r="F912" i="10"/>
  <c r="L911" i="10"/>
  <c r="S911" i="10" s="1"/>
  <c r="J911" i="10"/>
  <c r="I911" i="10"/>
  <c r="M911" i="10" s="1"/>
  <c r="N911" i="10" s="1"/>
  <c r="G911" i="10"/>
  <c r="F911" i="10"/>
  <c r="M910" i="10"/>
  <c r="J910" i="10"/>
  <c r="L910" i="10" s="1"/>
  <c r="S910" i="10" s="1"/>
  <c r="I910" i="10"/>
  <c r="G910" i="10"/>
  <c r="F910" i="10"/>
  <c r="L909" i="10"/>
  <c r="S909" i="10" s="1"/>
  <c r="J909" i="10"/>
  <c r="I909" i="10"/>
  <c r="M909" i="10" s="1"/>
  <c r="N909" i="10" s="1"/>
  <c r="G909" i="10"/>
  <c r="F909" i="10"/>
  <c r="M908" i="10"/>
  <c r="J908" i="10"/>
  <c r="L908" i="10" s="1"/>
  <c r="S908" i="10" s="1"/>
  <c r="I908" i="10"/>
  <c r="G908" i="10"/>
  <c r="F908" i="10"/>
  <c r="L907" i="10"/>
  <c r="S907" i="10" s="1"/>
  <c r="J907" i="10"/>
  <c r="I907" i="10"/>
  <c r="M907" i="10" s="1"/>
  <c r="N907" i="10" s="1"/>
  <c r="G907" i="10"/>
  <c r="F907" i="10"/>
  <c r="M906" i="10"/>
  <c r="J906" i="10"/>
  <c r="L906" i="10" s="1"/>
  <c r="S906" i="10" s="1"/>
  <c r="I906" i="10"/>
  <c r="G906" i="10"/>
  <c r="F906" i="10"/>
  <c r="L905" i="10"/>
  <c r="S905" i="10" s="1"/>
  <c r="J905" i="10"/>
  <c r="I905" i="10"/>
  <c r="M905" i="10" s="1"/>
  <c r="N905" i="10" s="1"/>
  <c r="G905" i="10"/>
  <c r="F905" i="10"/>
  <c r="M904" i="10"/>
  <c r="J904" i="10"/>
  <c r="L904" i="10" s="1"/>
  <c r="S904" i="10" s="1"/>
  <c r="I904" i="10"/>
  <c r="G904" i="10"/>
  <c r="F904" i="10"/>
  <c r="L903" i="10"/>
  <c r="S903" i="10" s="1"/>
  <c r="J903" i="10"/>
  <c r="I903" i="10"/>
  <c r="M903" i="10" s="1"/>
  <c r="N903" i="10" s="1"/>
  <c r="G903" i="10"/>
  <c r="F903" i="10"/>
  <c r="M902" i="10"/>
  <c r="J902" i="10"/>
  <c r="L902" i="10" s="1"/>
  <c r="S902" i="10" s="1"/>
  <c r="I902" i="10"/>
  <c r="G902" i="10"/>
  <c r="F902" i="10"/>
  <c r="L901" i="10"/>
  <c r="S901" i="10" s="1"/>
  <c r="J901" i="10"/>
  <c r="I901" i="10"/>
  <c r="M901" i="10" s="1"/>
  <c r="N901" i="10" s="1"/>
  <c r="G901" i="10"/>
  <c r="F901" i="10"/>
  <c r="M900" i="10"/>
  <c r="J900" i="10"/>
  <c r="L900" i="10" s="1"/>
  <c r="S900" i="10" s="1"/>
  <c r="I900" i="10"/>
  <c r="G900" i="10"/>
  <c r="F900" i="10"/>
  <c r="L899" i="10"/>
  <c r="S899" i="10" s="1"/>
  <c r="J899" i="10"/>
  <c r="I899" i="10"/>
  <c r="M899" i="10" s="1"/>
  <c r="N899" i="10" s="1"/>
  <c r="G899" i="10"/>
  <c r="F899" i="10"/>
  <c r="M898" i="10"/>
  <c r="J898" i="10"/>
  <c r="L898" i="10" s="1"/>
  <c r="S898" i="10" s="1"/>
  <c r="I898" i="10"/>
  <c r="G898" i="10"/>
  <c r="F898" i="10"/>
  <c r="L897" i="10"/>
  <c r="S897" i="10" s="1"/>
  <c r="J897" i="10"/>
  <c r="I897" i="10"/>
  <c r="M897" i="10" s="1"/>
  <c r="N897" i="10" s="1"/>
  <c r="G897" i="10"/>
  <c r="F897" i="10"/>
  <c r="M896" i="10"/>
  <c r="J896" i="10"/>
  <c r="L896" i="10" s="1"/>
  <c r="S896" i="10" s="1"/>
  <c r="I896" i="10"/>
  <c r="G896" i="10"/>
  <c r="F896" i="10"/>
  <c r="L895" i="10"/>
  <c r="S895" i="10" s="1"/>
  <c r="J895" i="10"/>
  <c r="I895" i="10"/>
  <c r="M895" i="10" s="1"/>
  <c r="N895" i="10" s="1"/>
  <c r="G895" i="10"/>
  <c r="F895" i="10"/>
  <c r="M894" i="10"/>
  <c r="J894" i="10"/>
  <c r="L894" i="10" s="1"/>
  <c r="S894" i="10" s="1"/>
  <c r="I894" i="10"/>
  <c r="G894" i="10"/>
  <c r="F894" i="10"/>
  <c r="L893" i="10"/>
  <c r="S893" i="10" s="1"/>
  <c r="J893" i="10"/>
  <c r="I893" i="10"/>
  <c r="M893" i="10" s="1"/>
  <c r="N893" i="10" s="1"/>
  <c r="G893" i="10"/>
  <c r="F893" i="10"/>
  <c r="M892" i="10"/>
  <c r="J892" i="10"/>
  <c r="L892" i="10" s="1"/>
  <c r="S892" i="10" s="1"/>
  <c r="I892" i="10"/>
  <c r="G892" i="10"/>
  <c r="F892" i="10"/>
  <c r="L891" i="10"/>
  <c r="S891" i="10" s="1"/>
  <c r="J891" i="10"/>
  <c r="I891" i="10"/>
  <c r="M891" i="10" s="1"/>
  <c r="N891" i="10" s="1"/>
  <c r="G891" i="10"/>
  <c r="F891" i="10"/>
  <c r="M890" i="10"/>
  <c r="J890" i="10"/>
  <c r="L890" i="10" s="1"/>
  <c r="S890" i="10" s="1"/>
  <c r="I890" i="10"/>
  <c r="G890" i="10"/>
  <c r="F890" i="10"/>
  <c r="L889" i="10"/>
  <c r="S889" i="10" s="1"/>
  <c r="J889" i="10"/>
  <c r="I889" i="10"/>
  <c r="M889" i="10" s="1"/>
  <c r="N889" i="10" s="1"/>
  <c r="G889" i="10"/>
  <c r="F889" i="10"/>
  <c r="M888" i="10"/>
  <c r="J888" i="10"/>
  <c r="L888" i="10" s="1"/>
  <c r="S888" i="10" s="1"/>
  <c r="I888" i="10"/>
  <c r="G888" i="10"/>
  <c r="F888" i="10"/>
  <c r="L887" i="10"/>
  <c r="S887" i="10" s="1"/>
  <c r="J887" i="10"/>
  <c r="I887" i="10"/>
  <c r="M887" i="10" s="1"/>
  <c r="N887" i="10" s="1"/>
  <c r="G887" i="10"/>
  <c r="F887" i="10"/>
  <c r="M886" i="10"/>
  <c r="J886" i="10"/>
  <c r="L886" i="10" s="1"/>
  <c r="S886" i="10" s="1"/>
  <c r="I886" i="10"/>
  <c r="G886" i="10"/>
  <c r="F886" i="10"/>
  <c r="L885" i="10"/>
  <c r="S885" i="10" s="1"/>
  <c r="J885" i="10"/>
  <c r="I885" i="10"/>
  <c r="M885" i="10" s="1"/>
  <c r="N885" i="10" s="1"/>
  <c r="G885" i="10"/>
  <c r="F885" i="10"/>
  <c r="M884" i="10"/>
  <c r="J884" i="10"/>
  <c r="L884" i="10" s="1"/>
  <c r="S884" i="10" s="1"/>
  <c r="I884" i="10"/>
  <c r="G884" i="10"/>
  <c r="F884" i="10"/>
  <c r="L883" i="10"/>
  <c r="S883" i="10" s="1"/>
  <c r="J883" i="10"/>
  <c r="I883" i="10"/>
  <c r="M883" i="10" s="1"/>
  <c r="N883" i="10" s="1"/>
  <c r="G883" i="10"/>
  <c r="F883" i="10"/>
  <c r="M882" i="10"/>
  <c r="J882" i="10"/>
  <c r="L882" i="10" s="1"/>
  <c r="S882" i="10" s="1"/>
  <c r="I882" i="10"/>
  <c r="G882" i="10"/>
  <c r="F882" i="10"/>
  <c r="L881" i="10"/>
  <c r="S881" i="10" s="1"/>
  <c r="J881" i="10"/>
  <c r="I881" i="10"/>
  <c r="M881" i="10" s="1"/>
  <c r="N881" i="10" s="1"/>
  <c r="G881" i="10"/>
  <c r="F881" i="10"/>
  <c r="M880" i="10"/>
  <c r="J880" i="10"/>
  <c r="L880" i="10" s="1"/>
  <c r="S880" i="10" s="1"/>
  <c r="I880" i="10"/>
  <c r="G880" i="10"/>
  <c r="F880" i="10"/>
  <c r="L879" i="10"/>
  <c r="S879" i="10" s="1"/>
  <c r="J879" i="10"/>
  <c r="I879" i="10"/>
  <c r="M879" i="10" s="1"/>
  <c r="N879" i="10" s="1"/>
  <c r="G879" i="10"/>
  <c r="F879" i="10"/>
  <c r="M878" i="10"/>
  <c r="J878" i="10"/>
  <c r="L878" i="10" s="1"/>
  <c r="S878" i="10" s="1"/>
  <c r="I878" i="10"/>
  <c r="G878" i="10"/>
  <c r="F878" i="10"/>
  <c r="L877" i="10"/>
  <c r="S877" i="10" s="1"/>
  <c r="J877" i="10"/>
  <c r="I877" i="10"/>
  <c r="M877" i="10" s="1"/>
  <c r="N877" i="10" s="1"/>
  <c r="G877" i="10"/>
  <c r="F877" i="10"/>
  <c r="M876" i="10"/>
  <c r="J876" i="10"/>
  <c r="L876" i="10" s="1"/>
  <c r="S876" i="10" s="1"/>
  <c r="I876" i="10"/>
  <c r="G876" i="10"/>
  <c r="F876" i="10"/>
  <c r="L875" i="10"/>
  <c r="S875" i="10" s="1"/>
  <c r="J875" i="10"/>
  <c r="I875" i="10"/>
  <c r="M875" i="10" s="1"/>
  <c r="N875" i="10" s="1"/>
  <c r="G875" i="10"/>
  <c r="F875" i="10"/>
  <c r="M874" i="10"/>
  <c r="J874" i="10"/>
  <c r="L874" i="10" s="1"/>
  <c r="S874" i="10" s="1"/>
  <c r="I874" i="10"/>
  <c r="G874" i="10"/>
  <c r="F874" i="10"/>
  <c r="L873" i="10"/>
  <c r="S873" i="10" s="1"/>
  <c r="J873" i="10"/>
  <c r="I873" i="10"/>
  <c r="M873" i="10" s="1"/>
  <c r="N873" i="10" s="1"/>
  <c r="G873" i="10"/>
  <c r="F873" i="10"/>
  <c r="M872" i="10"/>
  <c r="J872" i="10"/>
  <c r="L872" i="10" s="1"/>
  <c r="S872" i="10" s="1"/>
  <c r="I872" i="10"/>
  <c r="G872" i="10"/>
  <c r="F872" i="10"/>
  <c r="L871" i="10"/>
  <c r="S871" i="10" s="1"/>
  <c r="J871" i="10"/>
  <c r="I871" i="10"/>
  <c r="M871" i="10" s="1"/>
  <c r="N871" i="10" s="1"/>
  <c r="G871" i="10"/>
  <c r="F871" i="10"/>
  <c r="M870" i="10"/>
  <c r="J870" i="10"/>
  <c r="L870" i="10" s="1"/>
  <c r="S870" i="10" s="1"/>
  <c r="I870" i="10"/>
  <c r="G870" i="10"/>
  <c r="F870" i="10"/>
  <c r="L869" i="10"/>
  <c r="S869" i="10" s="1"/>
  <c r="J869" i="10"/>
  <c r="I869" i="10"/>
  <c r="M869" i="10" s="1"/>
  <c r="N869" i="10" s="1"/>
  <c r="G869" i="10"/>
  <c r="F869" i="10"/>
  <c r="M868" i="10"/>
  <c r="J868" i="10"/>
  <c r="L868" i="10" s="1"/>
  <c r="S868" i="10" s="1"/>
  <c r="I868" i="10"/>
  <c r="G868" i="10"/>
  <c r="F868" i="10"/>
  <c r="L867" i="10"/>
  <c r="S867" i="10" s="1"/>
  <c r="J867" i="10"/>
  <c r="I867" i="10"/>
  <c r="M867" i="10" s="1"/>
  <c r="N867" i="10" s="1"/>
  <c r="G867" i="10"/>
  <c r="F867" i="10"/>
  <c r="M866" i="10"/>
  <c r="J866" i="10"/>
  <c r="L866" i="10" s="1"/>
  <c r="S866" i="10" s="1"/>
  <c r="I866" i="10"/>
  <c r="G866" i="10"/>
  <c r="F866" i="10"/>
  <c r="L865" i="10"/>
  <c r="S865" i="10" s="1"/>
  <c r="J865" i="10"/>
  <c r="I865" i="10"/>
  <c r="M865" i="10" s="1"/>
  <c r="N865" i="10" s="1"/>
  <c r="G865" i="10"/>
  <c r="F865" i="10"/>
  <c r="M864" i="10"/>
  <c r="J864" i="10"/>
  <c r="L864" i="10" s="1"/>
  <c r="S864" i="10" s="1"/>
  <c r="I864" i="10"/>
  <c r="G864" i="10"/>
  <c r="F864" i="10"/>
  <c r="L863" i="10"/>
  <c r="S863" i="10" s="1"/>
  <c r="J863" i="10"/>
  <c r="I863" i="10"/>
  <c r="M863" i="10" s="1"/>
  <c r="N863" i="10" s="1"/>
  <c r="G863" i="10"/>
  <c r="F863" i="10"/>
  <c r="M862" i="10"/>
  <c r="J862" i="10"/>
  <c r="L862" i="10" s="1"/>
  <c r="S862" i="10" s="1"/>
  <c r="I862" i="10"/>
  <c r="G862" i="10"/>
  <c r="F862" i="10"/>
  <c r="L861" i="10"/>
  <c r="S861" i="10" s="1"/>
  <c r="J861" i="10"/>
  <c r="I861" i="10"/>
  <c r="M861" i="10" s="1"/>
  <c r="N861" i="10" s="1"/>
  <c r="G861" i="10"/>
  <c r="F861" i="10"/>
  <c r="M860" i="10"/>
  <c r="J860" i="10"/>
  <c r="L860" i="10" s="1"/>
  <c r="S860" i="10" s="1"/>
  <c r="I860" i="10"/>
  <c r="G860" i="10"/>
  <c r="F860" i="10"/>
  <c r="L859" i="10"/>
  <c r="S859" i="10" s="1"/>
  <c r="J859" i="10"/>
  <c r="I859" i="10"/>
  <c r="M859" i="10" s="1"/>
  <c r="N859" i="10" s="1"/>
  <c r="G859" i="10"/>
  <c r="F859" i="10"/>
  <c r="M858" i="10"/>
  <c r="J858" i="10"/>
  <c r="L858" i="10" s="1"/>
  <c r="S858" i="10" s="1"/>
  <c r="I858" i="10"/>
  <c r="G858" i="10"/>
  <c r="F858" i="10"/>
  <c r="L857" i="10"/>
  <c r="S857" i="10" s="1"/>
  <c r="J857" i="10"/>
  <c r="I857" i="10"/>
  <c r="M857" i="10" s="1"/>
  <c r="N857" i="10" s="1"/>
  <c r="G857" i="10"/>
  <c r="F857" i="10"/>
  <c r="M856" i="10"/>
  <c r="J856" i="10"/>
  <c r="L856" i="10" s="1"/>
  <c r="S856" i="10" s="1"/>
  <c r="I856" i="10"/>
  <c r="G856" i="10"/>
  <c r="F856" i="10"/>
  <c r="L855" i="10"/>
  <c r="S855" i="10" s="1"/>
  <c r="J855" i="10"/>
  <c r="I855" i="10"/>
  <c r="M855" i="10" s="1"/>
  <c r="N855" i="10" s="1"/>
  <c r="G855" i="10"/>
  <c r="F855" i="10"/>
  <c r="M854" i="10"/>
  <c r="J854" i="10"/>
  <c r="L854" i="10" s="1"/>
  <c r="S854" i="10" s="1"/>
  <c r="I854" i="10"/>
  <c r="G854" i="10"/>
  <c r="F854" i="10"/>
  <c r="L853" i="10"/>
  <c r="S853" i="10" s="1"/>
  <c r="J853" i="10"/>
  <c r="I853" i="10"/>
  <c r="M853" i="10" s="1"/>
  <c r="N853" i="10" s="1"/>
  <c r="G853" i="10"/>
  <c r="F853" i="10"/>
  <c r="M852" i="10"/>
  <c r="J852" i="10"/>
  <c r="L852" i="10" s="1"/>
  <c r="S852" i="10" s="1"/>
  <c r="I852" i="10"/>
  <c r="G852" i="10"/>
  <c r="F852" i="10"/>
  <c r="L851" i="10"/>
  <c r="S851" i="10" s="1"/>
  <c r="J851" i="10"/>
  <c r="I851" i="10"/>
  <c r="M851" i="10" s="1"/>
  <c r="N851" i="10" s="1"/>
  <c r="G851" i="10"/>
  <c r="F851" i="10"/>
  <c r="M850" i="10"/>
  <c r="J850" i="10"/>
  <c r="L850" i="10" s="1"/>
  <c r="S850" i="10" s="1"/>
  <c r="I850" i="10"/>
  <c r="G850" i="10"/>
  <c r="F850" i="10"/>
  <c r="L849" i="10"/>
  <c r="S849" i="10" s="1"/>
  <c r="J849" i="10"/>
  <c r="I849" i="10"/>
  <c r="M849" i="10" s="1"/>
  <c r="N849" i="10" s="1"/>
  <c r="G849" i="10"/>
  <c r="F849" i="10"/>
  <c r="M848" i="10"/>
  <c r="J848" i="10"/>
  <c r="L848" i="10" s="1"/>
  <c r="S848" i="10" s="1"/>
  <c r="I848" i="10"/>
  <c r="G848" i="10"/>
  <c r="F848" i="10"/>
  <c r="L847" i="10"/>
  <c r="S847" i="10" s="1"/>
  <c r="J847" i="10"/>
  <c r="I847" i="10"/>
  <c r="M847" i="10" s="1"/>
  <c r="N847" i="10" s="1"/>
  <c r="G847" i="10"/>
  <c r="F847" i="10"/>
  <c r="M846" i="10"/>
  <c r="J846" i="10"/>
  <c r="L846" i="10" s="1"/>
  <c r="S846" i="10" s="1"/>
  <c r="I846" i="10"/>
  <c r="G846" i="10"/>
  <c r="F846" i="10"/>
  <c r="L845" i="10"/>
  <c r="S845" i="10" s="1"/>
  <c r="J845" i="10"/>
  <c r="I845" i="10"/>
  <c r="M845" i="10" s="1"/>
  <c r="N845" i="10" s="1"/>
  <c r="G845" i="10"/>
  <c r="F845" i="10"/>
  <c r="M844" i="10"/>
  <c r="J844" i="10"/>
  <c r="L844" i="10" s="1"/>
  <c r="S844" i="10" s="1"/>
  <c r="I844" i="10"/>
  <c r="G844" i="10"/>
  <c r="F844" i="10"/>
  <c r="L843" i="10"/>
  <c r="S843" i="10" s="1"/>
  <c r="J843" i="10"/>
  <c r="I843" i="10"/>
  <c r="M843" i="10" s="1"/>
  <c r="N843" i="10" s="1"/>
  <c r="G843" i="10"/>
  <c r="F843" i="10"/>
  <c r="M842" i="10"/>
  <c r="J842" i="10"/>
  <c r="L842" i="10" s="1"/>
  <c r="S842" i="10" s="1"/>
  <c r="I842" i="10"/>
  <c r="G842" i="10"/>
  <c r="F842" i="10"/>
  <c r="L841" i="10"/>
  <c r="S841" i="10" s="1"/>
  <c r="J841" i="10"/>
  <c r="I841" i="10"/>
  <c r="M841" i="10" s="1"/>
  <c r="N841" i="10" s="1"/>
  <c r="G841" i="10"/>
  <c r="F841" i="10"/>
  <c r="M840" i="10"/>
  <c r="J840" i="10"/>
  <c r="L840" i="10" s="1"/>
  <c r="S840" i="10" s="1"/>
  <c r="I840" i="10"/>
  <c r="G840" i="10"/>
  <c r="F840" i="10"/>
  <c r="L839" i="10"/>
  <c r="S839" i="10" s="1"/>
  <c r="J839" i="10"/>
  <c r="I839" i="10"/>
  <c r="M839" i="10" s="1"/>
  <c r="N839" i="10" s="1"/>
  <c r="G839" i="10"/>
  <c r="F839" i="10"/>
  <c r="M838" i="10"/>
  <c r="J838" i="10"/>
  <c r="L838" i="10" s="1"/>
  <c r="S838" i="10" s="1"/>
  <c r="I838" i="10"/>
  <c r="G838" i="10"/>
  <c r="F838" i="10"/>
  <c r="L837" i="10"/>
  <c r="S837" i="10" s="1"/>
  <c r="J837" i="10"/>
  <c r="I837" i="10"/>
  <c r="M837" i="10" s="1"/>
  <c r="N837" i="10" s="1"/>
  <c r="G837" i="10"/>
  <c r="F837" i="10"/>
  <c r="M836" i="10"/>
  <c r="J836" i="10"/>
  <c r="L836" i="10" s="1"/>
  <c r="S836" i="10" s="1"/>
  <c r="I836" i="10"/>
  <c r="G836" i="10"/>
  <c r="F836" i="10"/>
  <c r="L835" i="10"/>
  <c r="S835" i="10" s="1"/>
  <c r="J835" i="10"/>
  <c r="I835" i="10"/>
  <c r="M835" i="10" s="1"/>
  <c r="N835" i="10" s="1"/>
  <c r="G835" i="10"/>
  <c r="F835" i="10"/>
  <c r="M834" i="10"/>
  <c r="J834" i="10"/>
  <c r="L834" i="10" s="1"/>
  <c r="S834" i="10" s="1"/>
  <c r="I834" i="10"/>
  <c r="G834" i="10"/>
  <c r="F834" i="10"/>
  <c r="L833" i="10"/>
  <c r="S833" i="10" s="1"/>
  <c r="J833" i="10"/>
  <c r="I833" i="10"/>
  <c r="M833" i="10" s="1"/>
  <c r="N833" i="10" s="1"/>
  <c r="G833" i="10"/>
  <c r="F833" i="10"/>
  <c r="M832" i="10"/>
  <c r="J832" i="10"/>
  <c r="L832" i="10" s="1"/>
  <c r="S832" i="10" s="1"/>
  <c r="I832" i="10"/>
  <c r="G832" i="10"/>
  <c r="F832" i="10"/>
  <c r="L831" i="10"/>
  <c r="S831" i="10" s="1"/>
  <c r="J831" i="10"/>
  <c r="I831" i="10"/>
  <c r="M831" i="10" s="1"/>
  <c r="N831" i="10" s="1"/>
  <c r="G831" i="10"/>
  <c r="F831" i="10"/>
  <c r="M830" i="10"/>
  <c r="J830" i="10"/>
  <c r="L830" i="10" s="1"/>
  <c r="S830" i="10" s="1"/>
  <c r="I830" i="10"/>
  <c r="G830" i="10"/>
  <c r="F830" i="10"/>
  <c r="L829" i="10"/>
  <c r="S829" i="10" s="1"/>
  <c r="J829" i="10"/>
  <c r="I829" i="10"/>
  <c r="M829" i="10" s="1"/>
  <c r="N829" i="10" s="1"/>
  <c r="G829" i="10"/>
  <c r="F829" i="10"/>
  <c r="M828" i="10"/>
  <c r="J828" i="10"/>
  <c r="L828" i="10" s="1"/>
  <c r="S828" i="10" s="1"/>
  <c r="I828" i="10"/>
  <c r="G828" i="10"/>
  <c r="F828" i="10"/>
  <c r="L827" i="10"/>
  <c r="S827" i="10" s="1"/>
  <c r="J827" i="10"/>
  <c r="I827" i="10"/>
  <c r="M827" i="10" s="1"/>
  <c r="N827" i="10" s="1"/>
  <c r="G827" i="10"/>
  <c r="F827" i="10"/>
  <c r="M826" i="10"/>
  <c r="J826" i="10"/>
  <c r="L826" i="10" s="1"/>
  <c r="S826" i="10" s="1"/>
  <c r="I826" i="10"/>
  <c r="G826" i="10"/>
  <c r="F826" i="10"/>
  <c r="L825" i="10"/>
  <c r="S825" i="10" s="1"/>
  <c r="J825" i="10"/>
  <c r="I825" i="10"/>
  <c r="M825" i="10" s="1"/>
  <c r="N825" i="10" s="1"/>
  <c r="G825" i="10"/>
  <c r="F825" i="10"/>
  <c r="M824" i="10"/>
  <c r="J824" i="10"/>
  <c r="L824" i="10" s="1"/>
  <c r="S824" i="10" s="1"/>
  <c r="I824" i="10"/>
  <c r="G824" i="10"/>
  <c r="F824" i="10"/>
  <c r="L823" i="10"/>
  <c r="S823" i="10" s="1"/>
  <c r="J823" i="10"/>
  <c r="I823" i="10"/>
  <c r="M823" i="10" s="1"/>
  <c r="N823" i="10" s="1"/>
  <c r="G823" i="10"/>
  <c r="F823" i="10"/>
  <c r="M822" i="10"/>
  <c r="J822" i="10"/>
  <c r="L822" i="10" s="1"/>
  <c r="S822" i="10" s="1"/>
  <c r="I822" i="10"/>
  <c r="G822" i="10"/>
  <c r="F822" i="10"/>
  <c r="L821" i="10"/>
  <c r="S821" i="10" s="1"/>
  <c r="J821" i="10"/>
  <c r="I821" i="10"/>
  <c r="M821" i="10" s="1"/>
  <c r="N821" i="10" s="1"/>
  <c r="G821" i="10"/>
  <c r="F821" i="10"/>
  <c r="M820" i="10"/>
  <c r="J820" i="10"/>
  <c r="L820" i="10" s="1"/>
  <c r="S820" i="10" s="1"/>
  <c r="I820" i="10"/>
  <c r="G820" i="10"/>
  <c r="F820" i="10"/>
  <c r="L819" i="10"/>
  <c r="S819" i="10" s="1"/>
  <c r="J819" i="10"/>
  <c r="I819" i="10"/>
  <c r="M819" i="10" s="1"/>
  <c r="N819" i="10" s="1"/>
  <c r="G819" i="10"/>
  <c r="F819" i="10"/>
  <c r="M818" i="10"/>
  <c r="J818" i="10"/>
  <c r="L818" i="10" s="1"/>
  <c r="S818" i="10" s="1"/>
  <c r="I818" i="10"/>
  <c r="G818" i="10"/>
  <c r="F818" i="10"/>
  <c r="L817" i="10"/>
  <c r="S817" i="10" s="1"/>
  <c r="J817" i="10"/>
  <c r="I817" i="10"/>
  <c r="M817" i="10" s="1"/>
  <c r="N817" i="10" s="1"/>
  <c r="G817" i="10"/>
  <c r="F817" i="10"/>
  <c r="M816" i="10"/>
  <c r="J816" i="10"/>
  <c r="L816" i="10" s="1"/>
  <c r="S816" i="10" s="1"/>
  <c r="I816" i="10"/>
  <c r="G816" i="10"/>
  <c r="F816" i="10"/>
  <c r="L815" i="10"/>
  <c r="S815" i="10" s="1"/>
  <c r="J815" i="10"/>
  <c r="I815" i="10"/>
  <c r="M815" i="10" s="1"/>
  <c r="N815" i="10" s="1"/>
  <c r="G815" i="10"/>
  <c r="F815" i="10"/>
  <c r="M814" i="10"/>
  <c r="J814" i="10"/>
  <c r="L814" i="10" s="1"/>
  <c r="S814" i="10" s="1"/>
  <c r="I814" i="10"/>
  <c r="G814" i="10"/>
  <c r="F814" i="10"/>
  <c r="L813" i="10"/>
  <c r="S813" i="10" s="1"/>
  <c r="J813" i="10"/>
  <c r="I813" i="10"/>
  <c r="M813" i="10" s="1"/>
  <c r="N813" i="10" s="1"/>
  <c r="G813" i="10"/>
  <c r="F813" i="10"/>
  <c r="M812" i="10"/>
  <c r="J812" i="10"/>
  <c r="L812" i="10" s="1"/>
  <c r="S812" i="10" s="1"/>
  <c r="I812" i="10"/>
  <c r="G812" i="10"/>
  <c r="F812" i="10"/>
  <c r="L811" i="10"/>
  <c r="S811" i="10" s="1"/>
  <c r="J811" i="10"/>
  <c r="I811" i="10"/>
  <c r="M811" i="10" s="1"/>
  <c r="N811" i="10" s="1"/>
  <c r="G811" i="10"/>
  <c r="F811" i="10"/>
  <c r="M810" i="10"/>
  <c r="J810" i="10"/>
  <c r="L810" i="10" s="1"/>
  <c r="S810" i="10" s="1"/>
  <c r="I810" i="10"/>
  <c r="G810" i="10"/>
  <c r="F810" i="10"/>
  <c r="L809" i="10"/>
  <c r="S809" i="10" s="1"/>
  <c r="J809" i="10"/>
  <c r="I809" i="10"/>
  <c r="M809" i="10" s="1"/>
  <c r="N809" i="10" s="1"/>
  <c r="G809" i="10"/>
  <c r="F809" i="10"/>
  <c r="M808" i="10"/>
  <c r="J808" i="10"/>
  <c r="L808" i="10" s="1"/>
  <c r="S808" i="10" s="1"/>
  <c r="I808" i="10"/>
  <c r="G808" i="10"/>
  <c r="F808" i="10"/>
  <c r="L807" i="10"/>
  <c r="S807" i="10" s="1"/>
  <c r="J807" i="10"/>
  <c r="I807" i="10"/>
  <c r="M807" i="10" s="1"/>
  <c r="N807" i="10" s="1"/>
  <c r="G807" i="10"/>
  <c r="F807" i="10"/>
  <c r="M806" i="10"/>
  <c r="J806" i="10"/>
  <c r="L806" i="10" s="1"/>
  <c r="S806" i="10" s="1"/>
  <c r="I806" i="10"/>
  <c r="G806" i="10"/>
  <c r="F806" i="10"/>
  <c r="L805" i="10"/>
  <c r="S805" i="10" s="1"/>
  <c r="J805" i="10"/>
  <c r="I805" i="10"/>
  <c r="M805" i="10" s="1"/>
  <c r="N805" i="10" s="1"/>
  <c r="G805" i="10"/>
  <c r="F805" i="10"/>
  <c r="M804" i="10"/>
  <c r="J804" i="10"/>
  <c r="L804" i="10" s="1"/>
  <c r="S804" i="10" s="1"/>
  <c r="I804" i="10"/>
  <c r="G804" i="10"/>
  <c r="F804" i="10"/>
  <c r="L803" i="10"/>
  <c r="S803" i="10" s="1"/>
  <c r="J803" i="10"/>
  <c r="I803" i="10"/>
  <c r="M803" i="10" s="1"/>
  <c r="N803" i="10" s="1"/>
  <c r="G803" i="10"/>
  <c r="F803" i="10"/>
  <c r="M802" i="10"/>
  <c r="J802" i="10"/>
  <c r="L802" i="10" s="1"/>
  <c r="S802" i="10" s="1"/>
  <c r="I802" i="10"/>
  <c r="G802" i="10"/>
  <c r="F802" i="10"/>
  <c r="L801" i="10"/>
  <c r="S801" i="10" s="1"/>
  <c r="J801" i="10"/>
  <c r="I801" i="10"/>
  <c r="M801" i="10" s="1"/>
  <c r="N801" i="10" s="1"/>
  <c r="G801" i="10"/>
  <c r="F801" i="10"/>
  <c r="M800" i="10"/>
  <c r="J800" i="10"/>
  <c r="L800" i="10" s="1"/>
  <c r="S800" i="10" s="1"/>
  <c r="I800" i="10"/>
  <c r="G800" i="10"/>
  <c r="F800" i="10"/>
  <c r="L799" i="10"/>
  <c r="S799" i="10" s="1"/>
  <c r="J799" i="10"/>
  <c r="I799" i="10"/>
  <c r="M799" i="10" s="1"/>
  <c r="N799" i="10" s="1"/>
  <c r="G799" i="10"/>
  <c r="F799" i="10"/>
  <c r="M798" i="10"/>
  <c r="J798" i="10"/>
  <c r="L798" i="10" s="1"/>
  <c r="S798" i="10" s="1"/>
  <c r="I798" i="10"/>
  <c r="G798" i="10"/>
  <c r="F798" i="10"/>
  <c r="L797" i="10"/>
  <c r="S797" i="10" s="1"/>
  <c r="J797" i="10"/>
  <c r="I797" i="10"/>
  <c r="M797" i="10" s="1"/>
  <c r="N797" i="10" s="1"/>
  <c r="G797" i="10"/>
  <c r="F797" i="10"/>
  <c r="M796" i="10"/>
  <c r="J796" i="10"/>
  <c r="L796" i="10" s="1"/>
  <c r="S796" i="10" s="1"/>
  <c r="I796" i="10"/>
  <c r="G796" i="10"/>
  <c r="F796" i="10"/>
  <c r="L795" i="10"/>
  <c r="S795" i="10" s="1"/>
  <c r="J795" i="10"/>
  <c r="I795" i="10"/>
  <c r="M795" i="10" s="1"/>
  <c r="N795" i="10" s="1"/>
  <c r="G795" i="10"/>
  <c r="F795" i="10"/>
  <c r="M794" i="10"/>
  <c r="J794" i="10"/>
  <c r="L794" i="10" s="1"/>
  <c r="S794" i="10" s="1"/>
  <c r="I794" i="10"/>
  <c r="G794" i="10"/>
  <c r="F794" i="10"/>
  <c r="L793" i="10"/>
  <c r="S793" i="10" s="1"/>
  <c r="J793" i="10"/>
  <c r="I793" i="10"/>
  <c r="M793" i="10" s="1"/>
  <c r="N793" i="10" s="1"/>
  <c r="G793" i="10"/>
  <c r="F793" i="10"/>
  <c r="M792" i="10"/>
  <c r="J792" i="10"/>
  <c r="L792" i="10" s="1"/>
  <c r="S792" i="10" s="1"/>
  <c r="I792" i="10"/>
  <c r="G792" i="10"/>
  <c r="F792" i="10"/>
  <c r="L791" i="10"/>
  <c r="S791" i="10" s="1"/>
  <c r="J791" i="10"/>
  <c r="I791" i="10"/>
  <c r="M791" i="10" s="1"/>
  <c r="N791" i="10" s="1"/>
  <c r="G791" i="10"/>
  <c r="F791" i="10"/>
  <c r="M790" i="10"/>
  <c r="J790" i="10"/>
  <c r="L790" i="10" s="1"/>
  <c r="S790" i="10" s="1"/>
  <c r="I790" i="10"/>
  <c r="G790" i="10"/>
  <c r="F790" i="10"/>
  <c r="L789" i="10"/>
  <c r="S789" i="10" s="1"/>
  <c r="J789" i="10"/>
  <c r="I789" i="10"/>
  <c r="M789" i="10" s="1"/>
  <c r="N789" i="10" s="1"/>
  <c r="G789" i="10"/>
  <c r="F789" i="10"/>
  <c r="M788" i="10"/>
  <c r="J788" i="10"/>
  <c r="L788" i="10" s="1"/>
  <c r="S788" i="10" s="1"/>
  <c r="I788" i="10"/>
  <c r="G788" i="10"/>
  <c r="F788" i="10"/>
  <c r="L787" i="10"/>
  <c r="S787" i="10" s="1"/>
  <c r="J787" i="10"/>
  <c r="I787" i="10"/>
  <c r="M787" i="10" s="1"/>
  <c r="N787" i="10" s="1"/>
  <c r="G787" i="10"/>
  <c r="F787" i="10"/>
  <c r="M786" i="10"/>
  <c r="J786" i="10"/>
  <c r="L786" i="10" s="1"/>
  <c r="S786" i="10" s="1"/>
  <c r="I786" i="10"/>
  <c r="G786" i="10"/>
  <c r="F786" i="10"/>
  <c r="L785" i="10"/>
  <c r="S785" i="10" s="1"/>
  <c r="J785" i="10"/>
  <c r="I785" i="10"/>
  <c r="M785" i="10" s="1"/>
  <c r="N785" i="10" s="1"/>
  <c r="G785" i="10"/>
  <c r="F785" i="10"/>
  <c r="M784" i="10"/>
  <c r="J784" i="10"/>
  <c r="L784" i="10" s="1"/>
  <c r="S784" i="10" s="1"/>
  <c r="I784" i="10"/>
  <c r="G784" i="10"/>
  <c r="F784" i="10"/>
  <c r="L783" i="10"/>
  <c r="S783" i="10" s="1"/>
  <c r="J783" i="10"/>
  <c r="I783" i="10"/>
  <c r="M783" i="10" s="1"/>
  <c r="N783" i="10" s="1"/>
  <c r="G783" i="10"/>
  <c r="F783" i="10"/>
  <c r="M782" i="10"/>
  <c r="J782" i="10"/>
  <c r="L782" i="10" s="1"/>
  <c r="S782" i="10" s="1"/>
  <c r="I782" i="10"/>
  <c r="G782" i="10"/>
  <c r="F782" i="10"/>
  <c r="L781" i="10"/>
  <c r="S781" i="10" s="1"/>
  <c r="J781" i="10"/>
  <c r="I781" i="10"/>
  <c r="M781" i="10" s="1"/>
  <c r="N781" i="10" s="1"/>
  <c r="G781" i="10"/>
  <c r="F781" i="10"/>
  <c r="M780" i="10"/>
  <c r="J780" i="10"/>
  <c r="L780" i="10" s="1"/>
  <c r="S780" i="10" s="1"/>
  <c r="I780" i="10"/>
  <c r="G780" i="10"/>
  <c r="F780" i="10"/>
  <c r="L779" i="10"/>
  <c r="S779" i="10" s="1"/>
  <c r="J779" i="10"/>
  <c r="I779" i="10"/>
  <c r="M779" i="10" s="1"/>
  <c r="N779" i="10" s="1"/>
  <c r="G779" i="10"/>
  <c r="F779" i="10"/>
  <c r="M778" i="10"/>
  <c r="J778" i="10"/>
  <c r="L778" i="10" s="1"/>
  <c r="S778" i="10" s="1"/>
  <c r="I778" i="10"/>
  <c r="G778" i="10"/>
  <c r="F778" i="10"/>
  <c r="L777" i="10"/>
  <c r="S777" i="10" s="1"/>
  <c r="J777" i="10"/>
  <c r="I777" i="10"/>
  <c r="M777" i="10" s="1"/>
  <c r="N777" i="10" s="1"/>
  <c r="G777" i="10"/>
  <c r="F777" i="10"/>
  <c r="M776" i="10"/>
  <c r="J776" i="10"/>
  <c r="L776" i="10" s="1"/>
  <c r="S776" i="10" s="1"/>
  <c r="I776" i="10"/>
  <c r="G776" i="10"/>
  <c r="F776" i="10"/>
  <c r="L775" i="10"/>
  <c r="S775" i="10" s="1"/>
  <c r="J775" i="10"/>
  <c r="I775" i="10"/>
  <c r="M775" i="10" s="1"/>
  <c r="N775" i="10" s="1"/>
  <c r="G775" i="10"/>
  <c r="F775" i="10"/>
  <c r="M774" i="10"/>
  <c r="J774" i="10"/>
  <c r="L774" i="10" s="1"/>
  <c r="S774" i="10" s="1"/>
  <c r="I774" i="10"/>
  <c r="G774" i="10"/>
  <c r="F774" i="10"/>
  <c r="L773" i="10"/>
  <c r="S773" i="10" s="1"/>
  <c r="J773" i="10"/>
  <c r="I773" i="10"/>
  <c r="M773" i="10" s="1"/>
  <c r="N773" i="10" s="1"/>
  <c r="G773" i="10"/>
  <c r="F773" i="10"/>
  <c r="M772" i="10"/>
  <c r="J772" i="10"/>
  <c r="L772" i="10" s="1"/>
  <c r="S772" i="10" s="1"/>
  <c r="I772" i="10"/>
  <c r="G772" i="10"/>
  <c r="F772" i="10"/>
  <c r="L771" i="10"/>
  <c r="S771" i="10" s="1"/>
  <c r="J771" i="10"/>
  <c r="I771" i="10"/>
  <c r="M771" i="10" s="1"/>
  <c r="N771" i="10" s="1"/>
  <c r="G771" i="10"/>
  <c r="F771" i="10"/>
  <c r="M770" i="10"/>
  <c r="J770" i="10"/>
  <c r="L770" i="10" s="1"/>
  <c r="S770" i="10" s="1"/>
  <c r="I770" i="10"/>
  <c r="G770" i="10"/>
  <c r="F770" i="10"/>
  <c r="L769" i="10"/>
  <c r="S769" i="10" s="1"/>
  <c r="J769" i="10"/>
  <c r="I769" i="10"/>
  <c r="M769" i="10" s="1"/>
  <c r="N769" i="10" s="1"/>
  <c r="G769" i="10"/>
  <c r="F769" i="10"/>
  <c r="M768" i="10"/>
  <c r="J768" i="10"/>
  <c r="L768" i="10" s="1"/>
  <c r="S768" i="10" s="1"/>
  <c r="I768" i="10"/>
  <c r="G768" i="10"/>
  <c r="F768" i="10"/>
  <c r="L767" i="10"/>
  <c r="S767" i="10" s="1"/>
  <c r="J767" i="10"/>
  <c r="I767" i="10"/>
  <c r="M767" i="10" s="1"/>
  <c r="N767" i="10" s="1"/>
  <c r="G767" i="10"/>
  <c r="F767" i="10"/>
  <c r="M766" i="10"/>
  <c r="J766" i="10"/>
  <c r="L766" i="10" s="1"/>
  <c r="S766" i="10" s="1"/>
  <c r="I766" i="10"/>
  <c r="G766" i="10"/>
  <c r="F766" i="10"/>
  <c r="L765" i="10"/>
  <c r="S765" i="10" s="1"/>
  <c r="J765" i="10"/>
  <c r="I765" i="10"/>
  <c r="M765" i="10" s="1"/>
  <c r="N765" i="10" s="1"/>
  <c r="G765" i="10"/>
  <c r="F765" i="10"/>
  <c r="M764" i="10"/>
  <c r="J764" i="10"/>
  <c r="L764" i="10" s="1"/>
  <c r="S764" i="10" s="1"/>
  <c r="I764" i="10"/>
  <c r="G764" i="10"/>
  <c r="F764" i="10"/>
  <c r="L763" i="10"/>
  <c r="S763" i="10" s="1"/>
  <c r="J763" i="10"/>
  <c r="I763" i="10"/>
  <c r="M763" i="10" s="1"/>
  <c r="N763" i="10" s="1"/>
  <c r="G763" i="10"/>
  <c r="F763" i="10"/>
  <c r="M762" i="10"/>
  <c r="J762" i="10"/>
  <c r="L762" i="10" s="1"/>
  <c r="S762" i="10" s="1"/>
  <c r="I762" i="10"/>
  <c r="G762" i="10"/>
  <c r="F762" i="10"/>
  <c r="L761" i="10"/>
  <c r="S761" i="10" s="1"/>
  <c r="J761" i="10"/>
  <c r="I761" i="10"/>
  <c r="M761" i="10" s="1"/>
  <c r="N761" i="10" s="1"/>
  <c r="G761" i="10"/>
  <c r="F761" i="10"/>
  <c r="M760" i="10"/>
  <c r="J760" i="10"/>
  <c r="L760" i="10" s="1"/>
  <c r="S760" i="10" s="1"/>
  <c r="I760" i="10"/>
  <c r="G760" i="10"/>
  <c r="F760" i="10"/>
  <c r="L759" i="10"/>
  <c r="S759" i="10" s="1"/>
  <c r="J759" i="10"/>
  <c r="I759" i="10"/>
  <c r="M759" i="10" s="1"/>
  <c r="N759" i="10" s="1"/>
  <c r="G759" i="10"/>
  <c r="F759" i="10"/>
  <c r="M758" i="10"/>
  <c r="J758" i="10"/>
  <c r="L758" i="10" s="1"/>
  <c r="S758" i="10" s="1"/>
  <c r="I758" i="10"/>
  <c r="G758" i="10"/>
  <c r="F758" i="10"/>
  <c r="L757" i="10"/>
  <c r="S757" i="10" s="1"/>
  <c r="J757" i="10"/>
  <c r="I757" i="10"/>
  <c r="M757" i="10" s="1"/>
  <c r="N757" i="10" s="1"/>
  <c r="G757" i="10"/>
  <c r="F757" i="10"/>
  <c r="M756" i="10"/>
  <c r="J756" i="10"/>
  <c r="L756" i="10" s="1"/>
  <c r="S756" i="10" s="1"/>
  <c r="I756" i="10"/>
  <c r="G756" i="10"/>
  <c r="F756" i="10"/>
  <c r="L755" i="10"/>
  <c r="S755" i="10" s="1"/>
  <c r="J755" i="10"/>
  <c r="I755" i="10"/>
  <c r="M755" i="10" s="1"/>
  <c r="N755" i="10" s="1"/>
  <c r="G755" i="10"/>
  <c r="F755" i="10"/>
  <c r="M754" i="10"/>
  <c r="J754" i="10"/>
  <c r="L754" i="10" s="1"/>
  <c r="S754" i="10" s="1"/>
  <c r="I754" i="10"/>
  <c r="G754" i="10"/>
  <c r="F754" i="10"/>
  <c r="L753" i="10"/>
  <c r="S753" i="10" s="1"/>
  <c r="J753" i="10"/>
  <c r="I753" i="10"/>
  <c r="M753" i="10" s="1"/>
  <c r="N753" i="10" s="1"/>
  <c r="G753" i="10"/>
  <c r="F753" i="10"/>
  <c r="M752" i="10"/>
  <c r="J752" i="10"/>
  <c r="L752" i="10" s="1"/>
  <c r="S752" i="10" s="1"/>
  <c r="I752" i="10"/>
  <c r="G752" i="10"/>
  <c r="F752" i="10"/>
  <c r="L751" i="10"/>
  <c r="S751" i="10" s="1"/>
  <c r="J751" i="10"/>
  <c r="I751" i="10"/>
  <c r="M751" i="10" s="1"/>
  <c r="N751" i="10" s="1"/>
  <c r="G751" i="10"/>
  <c r="F751" i="10"/>
  <c r="M750" i="10"/>
  <c r="J750" i="10"/>
  <c r="L750" i="10" s="1"/>
  <c r="S750" i="10" s="1"/>
  <c r="I750" i="10"/>
  <c r="G750" i="10"/>
  <c r="F750" i="10"/>
  <c r="L749" i="10"/>
  <c r="S749" i="10" s="1"/>
  <c r="J749" i="10"/>
  <c r="I749" i="10"/>
  <c r="M749" i="10" s="1"/>
  <c r="N749" i="10" s="1"/>
  <c r="G749" i="10"/>
  <c r="F749" i="10"/>
  <c r="M748" i="10"/>
  <c r="J748" i="10"/>
  <c r="L748" i="10" s="1"/>
  <c r="S748" i="10" s="1"/>
  <c r="I748" i="10"/>
  <c r="G748" i="10"/>
  <c r="F748" i="10"/>
  <c r="L747" i="10"/>
  <c r="S747" i="10" s="1"/>
  <c r="J747" i="10"/>
  <c r="I747" i="10"/>
  <c r="M747" i="10" s="1"/>
  <c r="N747" i="10" s="1"/>
  <c r="G747" i="10"/>
  <c r="F747" i="10"/>
  <c r="M746" i="10"/>
  <c r="J746" i="10"/>
  <c r="L746" i="10" s="1"/>
  <c r="S746" i="10" s="1"/>
  <c r="I746" i="10"/>
  <c r="G746" i="10"/>
  <c r="F746" i="10"/>
  <c r="L745" i="10"/>
  <c r="S745" i="10" s="1"/>
  <c r="J745" i="10"/>
  <c r="I745" i="10"/>
  <c r="M745" i="10" s="1"/>
  <c r="N745" i="10" s="1"/>
  <c r="G745" i="10"/>
  <c r="F745" i="10"/>
  <c r="M744" i="10"/>
  <c r="J744" i="10"/>
  <c r="L744" i="10" s="1"/>
  <c r="S744" i="10" s="1"/>
  <c r="I744" i="10"/>
  <c r="G744" i="10"/>
  <c r="F744" i="10"/>
  <c r="L743" i="10"/>
  <c r="S743" i="10" s="1"/>
  <c r="J743" i="10"/>
  <c r="I743" i="10"/>
  <c r="M743" i="10" s="1"/>
  <c r="N743" i="10" s="1"/>
  <c r="G743" i="10"/>
  <c r="F743" i="10"/>
  <c r="M742" i="10"/>
  <c r="J742" i="10"/>
  <c r="L742" i="10" s="1"/>
  <c r="S742" i="10" s="1"/>
  <c r="I742" i="10"/>
  <c r="G742" i="10"/>
  <c r="F742" i="10"/>
  <c r="L741" i="10"/>
  <c r="S741" i="10" s="1"/>
  <c r="J741" i="10"/>
  <c r="I741" i="10"/>
  <c r="M741" i="10" s="1"/>
  <c r="N741" i="10" s="1"/>
  <c r="G741" i="10"/>
  <c r="F741" i="10"/>
  <c r="M740" i="10"/>
  <c r="J740" i="10"/>
  <c r="L740" i="10" s="1"/>
  <c r="S740" i="10" s="1"/>
  <c r="I740" i="10"/>
  <c r="G740" i="10"/>
  <c r="F740" i="10"/>
  <c r="L739" i="10"/>
  <c r="S739" i="10" s="1"/>
  <c r="J739" i="10"/>
  <c r="I739" i="10"/>
  <c r="M739" i="10" s="1"/>
  <c r="N739" i="10" s="1"/>
  <c r="G739" i="10"/>
  <c r="F739" i="10"/>
  <c r="M738" i="10"/>
  <c r="J738" i="10"/>
  <c r="L738" i="10" s="1"/>
  <c r="S738" i="10" s="1"/>
  <c r="I738" i="10"/>
  <c r="G738" i="10"/>
  <c r="F738" i="10"/>
  <c r="L737" i="10"/>
  <c r="S737" i="10" s="1"/>
  <c r="J737" i="10"/>
  <c r="I737" i="10"/>
  <c r="M737" i="10" s="1"/>
  <c r="N737" i="10" s="1"/>
  <c r="G737" i="10"/>
  <c r="F737" i="10"/>
  <c r="M736" i="10"/>
  <c r="J736" i="10"/>
  <c r="L736" i="10" s="1"/>
  <c r="S736" i="10" s="1"/>
  <c r="I736" i="10"/>
  <c r="G736" i="10"/>
  <c r="F736" i="10"/>
  <c r="L735" i="10"/>
  <c r="S735" i="10" s="1"/>
  <c r="J735" i="10"/>
  <c r="I735" i="10"/>
  <c r="M735" i="10" s="1"/>
  <c r="N735" i="10" s="1"/>
  <c r="G735" i="10"/>
  <c r="F735" i="10"/>
  <c r="M734" i="10"/>
  <c r="J734" i="10"/>
  <c r="L734" i="10" s="1"/>
  <c r="S734" i="10" s="1"/>
  <c r="I734" i="10"/>
  <c r="G734" i="10"/>
  <c r="F734" i="10"/>
  <c r="L733" i="10"/>
  <c r="S733" i="10" s="1"/>
  <c r="J733" i="10"/>
  <c r="I733" i="10"/>
  <c r="M733" i="10" s="1"/>
  <c r="N733" i="10" s="1"/>
  <c r="G733" i="10"/>
  <c r="F733" i="10"/>
  <c r="M732" i="10"/>
  <c r="J732" i="10"/>
  <c r="L732" i="10" s="1"/>
  <c r="S732" i="10" s="1"/>
  <c r="I732" i="10"/>
  <c r="G732" i="10"/>
  <c r="F732" i="10"/>
  <c r="L731" i="10"/>
  <c r="S731" i="10" s="1"/>
  <c r="J731" i="10"/>
  <c r="I731" i="10"/>
  <c r="M731" i="10" s="1"/>
  <c r="N731" i="10" s="1"/>
  <c r="G731" i="10"/>
  <c r="F731" i="10"/>
  <c r="M730" i="10"/>
  <c r="J730" i="10"/>
  <c r="L730" i="10" s="1"/>
  <c r="S730" i="10" s="1"/>
  <c r="I730" i="10"/>
  <c r="G730" i="10"/>
  <c r="F730" i="10"/>
  <c r="L729" i="10"/>
  <c r="S729" i="10" s="1"/>
  <c r="J729" i="10"/>
  <c r="I729" i="10"/>
  <c r="M729" i="10" s="1"/>
  <c r="N729" i="10" s="1"/>
  <c r="G729" i="10"/>
  <c r="F729" i="10"/>
  <c r="M728" i="10"/>
  <c r="J728" i="10"/>
  <c r="L728" i="10" s="1"/>
  <c r="S728" i="10" s="1"/>
  <c r="I728" i="10"/>
  <c r="G728" i="10"/>
  <c r="F728" i="10"/>
  <c r="L727" i="10"/>
  <c r="S727" i="10" s="1"/>
  <c r="J727" i="10"/>
  <c r="I727" i="10"/>
  <c r="M727" i="10" s="1"/>
  <c r="N727" i="10" s="1"/>
  <c r="G727" i="10"/>
  <c r="F727" i="10"/>
  <c r="M726" i="10"/>
  <c r="J726" i="10"/>
  <c r="L726" i="10" s="1"/>
  <c r="S726" i="10" s="1"/>
  <c r="I726" i="10"/>
  <c r="G726" i="10"/>
  <c r="F726" i="10"/>
  <c r="L725" i="10"/>
  <c r="S725" i="10" s="1"/>
  <c r="J725" i="10"/>
  <c r="I725" i="10"/>
  <c r="M725" i="10" s="1"/>
  <c r="N725" i="10" s="1"/>
  <c r="G725" i="10"/>
  <c r="F725" i="10"/>
  <c r="M724" i="10"/>
  <c r="J724" i="10"/>
  <c r="L724" i="10" s="1"/>
  <c r="S724" i="10" s="1"/>
  <c r="I724" i="10"/>
  <c r="G724" i="10"/>
  <c r="F724" i="10"/>
  <c r="L723" i="10"/>
  <c r="S723" i="10" s="1"/>
  <c r="J723" i="10"/>
  <c r="I723" i="10"/>
  <c r="M723" i="10" s="1"/>
  <c r="N723" i="10" s="1"/>
  <c r="G723" i="10"/>
  <c r="F723" i="10"/>
  <c r="M722" i="10"/>
  <c r="J722" i="10"/>
  <c r="L722" i="10" s="1"/>
  <c r="S722" i="10" s="1"/>
  <c r="I722" i="10"/>
  <c r="G722" i="10"/>
  <c r="F722" i="10"/>
  <c r="L721" i="10"/>
  <c r="S721" i="10" s="1"/>
  <c r="J721" i="10"/>
  <c r="I721" i="10"/>
  <c r="M721" i="10" s="1"/>
  <c r="N721" i="10" s="1"/>
  <c r="G721" i="10"/>
  <c r="F721" i="10"/>
  <c r="M720" i="10"/>
  <c r="J720" i="10"/>
  <c r="L720" i="10" s="1"/>
  <c r="S720" i="10" s="1"/>
  <c r="I720" i="10"/>
  <c r="G720" i="10"/>
  <c r="F720" i="10"/>
  <c r="L719" i="10"/>
  <c r="S719" i="10" s="1"/>
  <c r="J719" i="10"/>
  <c r="I719" i="10"/>
  <c r="M719" i="10" s="1"/>
  <c r="N719" i="10" s="1"/>
  <c r="G719" i="10"/>
  <c r="F719" i="10"/>
  <c r="M718" i="10"/>
  <c r="J718" i="10"/>
  <c r="L718" i="10" s="1"/>
  <c r="S718" i="10" s="1"/>
  <c r="I718" i="10"/>
  <c r="G718" i="10"/>
  <c r="F718" i="10"/>
  <c r="L717" i="10"/>
  <c r="S717" i="10" s="1"/>
  <c r="J717" i="10"/>
  <c r="I717" i="10"/>
  <c r="M717" i="10" s="1"/>
  <c r="N717" i="10" s="1"/>
  <c r="G717" i="10"/>
  <c r="F717" i="10"/>
  <c r="M716" i="10"/>
  <c r="J716" i="10"/>
  <c r="L716" i="10" s="1"/>
  <c r="S716" i="10" s="1"/>
  <c r="I716" i="10"/>
  <c r="G716" i="10"/>
  <c r="F716" i="10"/>
  <c r="L715" i="10"/>
  <c r="S715" i="10" s="1"/>
  <c r="J715" i="10"/>
  <c r="I715" i="10"/>
  <c r="M715" i="10" s="1"/>
  <c r="N715" i="10" s="1"/>
  <c r="G715" i="10"/>
  <c r="F715" i="10"/>
  <c r="M714" i="10"/>
  <c r="J714" i="10"/>
  <c r="L714" i="10" s="1"/>
  <c r="S714" i="10" s="1"/>
  <c r="I714" i="10"/>
  <c r="G714" i="10"/>
  <c r="F714" i="10"/>
  <c r="L713" i="10"/>
  <c r="S713" i="10" s="1"/>
  <c r="J713" i="10"/>
  <c r="I713" i="10"/>
  <c r="M713" i="10" s="1"/>
  <c r="N713" i="10" s="1"/>
  <c r="G713" i="10"/>
  <c r="F713" i="10"/>
  <c r="M712" i="10"/>
  <c r="J712" i="10"/>
  <c r="L712" i="10" s="1"/>
  <c r="S712" i="10" s="1"/>
  <c r="I712" i="10"/>
  <c r="G712" i="10"/>
  <c r="F712" i="10"/>
  <c r="L711" i="10"/>
  <c r="S711" i="10" s="1"/>
  <c r="J711" i="10"/>
  <c r="I711" i="10"/>
  <c r="M711" i="10" s="1"/>
  <c r="N711" i="10" s="1"/>
  <c r="G711" i="10"/>
  <c r="F711" i="10"/>
  <c r="M710" i="10"/>
  <c r="J710" i="10"/>
  <c r="L710" i="10" s="1"/>
  <c r="S710" i="10" s="1"/>
  <c r="I710" i="10"/>
  <c r="G710" i="10"/>
  <c r="F710" i="10"/>
  <c r="L709" i="10"/>
  <c r="S709" i="10" s="1"/>
  <c r="J709" i="10"/>
  <c r="I709" i="10"/>
  <c r="M709" i="10" s="1"/>
  <c r="N709" i="10" s="1"/>
  <c r="G709" i="10"/>
  <c r="F709" i="10"/>
  <c r="M708" i="10"/>
  <c r="J708" i="10"/>
  <c r="L708" i="10" s="1"/>
  <c r="S708" i="10" s="1"/>
  <c r="I708" i="10"/>
  <c r="G708" i="10"/>
  <c r="F708" i="10"/>
  <c r="L707" i="10"/>
  <c r="S707" i="10" s="1"/>
  <c r="J707" i="10"/>
  <c r="I707" i="10"/>
  <c r="M707" i="10" s="1"/>
  <c r="N707" i="10" s="1"/>
  <c r="G707" i="10"/>
  <c r="F707" i="10"/>
  <c r="M706" i="10"/>
  <c r="J706" i="10"/>
  <c r="L706" i="10" s="1"/>
  <c r="S706" i="10" s="1"/>
  <c r="I706" i="10"/>
  <c r="G706" i="10"/>
  <c r="F706" i="10"/>
  <c r="L705" i="10"/>
  <c r="S705" i="10" s="1"/>
  <c r="J705" i="10"/>
  <c r="I705" i="10"/>
  <c r="M705" i="10" s="1"/>
  <c r="N705" i="10" s="1"/>
  <c r="G705" i="10"/>
  <c r="F705" i="10"/>
  <c r="M704" i="10"/>
  <c r="J704" i="10"/>
  <c r="L704" i="10" s="1"/>
  <c r="S704" i="10" s="1"/>
  <c r="I704" i="10"/>
  <c r="G704" i="10"/>
  <c r="F704" i="10"/>
  <c r="L703" i="10"/>
  <c r="S703" i="10" s="1"/>
  <c r="J703" i="10"/>
  <c r="I703" i="10"/>
  <c r="M703" i="10" s="1"/>
  <c r="N703" i="10" s="1"/>
  <c r="G703" i="10"/>
  <c r="F703" i="10"/>
  <c r="M702" i="10"/>
  <c r="J702" i="10"/>
  <c r="L702" i="10" s="1"/>
  <c r="S702" i="10" s="1"/>
  <c r="I702" i="10"/>
  <c r="G702" i="10"/>
  <c r="F702" i="10"/>
  <c r="L701" i="10"/>
  <c r="S701" i="10" s="1"/>
  <c r="J701" i="10"/>
  <c r="I701" i="10"/>
  <c r="M701" i="10" s="1"/>
  <c r="N701" i="10" s="1"/>
  <c r="G701" i="10"/>
  <c r="F701" i="10"/>
  <c r="M700" i="10"/>
  <c r="J700" i="10"/>
  <c r="L700" i="10" s="1"/>
  <c r="S700" i="10" s="1"/>
  <c r="I700" i="10"/>
  <c r="G700" i="10"/>
  <c r="F700" i="10"/>
  <c r="L699" i="10"/>
  <c r="S699" i="10" s="1"/>
  <c r="J699" i="10"/>
  <c r="I699" i="10"/>
  <c r="M699" i="10" s="1"/>
  <c r="N699" i="10" s="1"/>
  <c r="G699" i="10"/>
  <c r="F699" i="10"/>
  <c r="M698" i="10"/>
  <c r="J698" i="10"/>
  <c r="L698" i="10" s="1"/>
  <c r="S698" i="10" s="1"/>
  <c r="I698" i="10"/>
  <c r="G698" i="10"/>
  <c r="F698" i="10"/>
  <c r="L697" i="10"/>
  <c r="S697" i="10" s="1"/>
  <c r="J697" i="10"/>
  <c r="I697" i="10"/>
  <c r="M697" i="10" s="1"/>
  <c r="N697" i="10" s="1"/>
  <c r="G697" i="10"/>
  <c r="F697" i="10"/>
  <c r="M696" i="10"/>
  <c r="J696" i="10"/>
  <c r="L696" i="10" s="1"/>
  <c r="S696" i="10" s="1"/>
  <c r="I696" i="10"/>
  <c r="G696" i="10"/>
  <c r="F696" i="10"/>
  <c r="L695" i="10"/>
  <c r="S695" i="10" s="1"/>
  <c r="J695" i="10"/>
  <c r="I695" i="10"/>
  <c r="M695" i="10" s="1"/>
  <c r="N695" i="10" s="1"/>
  <c r="G695" i="10"/>
  <c r="F695" i="10"/>
  <c r="M694" i="10"/>
  <c r="J694" i="10"/>
  <c r="L694" i="10" s="1"/>
  <c r="S694" i="10" s="1"/>
  <c r="I694" i="10"/>
  <c r="G694" i="10"/>
  <c r="F694" i="10"/>
  <c r="L693" i="10"/>
  <c r="S693" i="10" s="1"/>
  <c r="J693" i="10"/>
  <c r="I693" i="10"/>
  <c r="M693" i="10" s="1"/>
  <c r="N693" i="10" s="1"/>
  <c r="G693" i="10"/>
  <c r="F693" i="10"/>
  <c r="M692" i="10"/>
  <c r="J692" i="10"/>
  <c r="L692" i="10" s="1"/>
  <c r="S692" i="10" s="1"/>
  <c r="I692" i="10"/>
  <c r="G692" i="10"/>
  <c r="F692" i="10"/>
  <c r="L691" i="10"/>
  <c r="S691" i="10" s="1"/>
  <c r="J691" i="10"/>
  <c r="I691" i="10"/>
  <c r="M691" i="10" s="1"/>
  <c r="N691" i="10" s="1"/>
  <c r="G691" i="10"/>
  <c r="F691" i="10"/>
  <c r="M690" i="10"/>
  <c r="J690" i="10"/>
  <c r="L690" i="10" s="1"/>
  <c r="S690" i="10" s="1"/>
  <c r="I690" i="10"/>
  <c r="G690" i="10"/>
  <c r="F690" i="10"/>
  <c r="L689" i="10"/>
  <c r="S689" i="10" s="1"/>
  <c r="J689" i="10"/>
  <c r="I689" i="10"/>
  <c r="M689" i="10" s="1"/>
  <c r="N689" i="10" s="1"/>
  <c r="G689" i="10"/>
  <c r="F689" i="10"/>
  <c r="M688" i="10"/>
  <c r="J688" i="10"/>
  <c r="L688" i="10" s="1"/>
  <c r="S688" i="10" s="1"/>
  <c r="I688" i="10"/>
  <c r="G688" i="10"/>
  <c r="F688" i="10"/>
  <c r="L687" i="10"/>
  <c r="S687" i="10" s="1"/>
  <c r="J687" i="10"/>
  <c r="I687" i="10"/>
  <c r="M687" i="10" s="1"/>
  <c r="N687" i="10" s="1"/>
  <c r="G687" i="10"/>
  <c r="F687" i="10"/>
  <c r="M686" i="10"/>
  <c r="J686" i="10"/>
  <c r="L686" i="10" s="1"/>
  <c r="S686" i="10" s="1"/>
  <c r="I686" i="10"/>
  <c r="G686" i="10"/>
  <c r="F686" i="10"/>
  <c r="L685" i="10"/>
  <c r="S685" i="10" s="1"/>
  <c r="J685" i="10"/>
  <c r="I685" i="10"/>
  <c r="M685" i="10" s="1"/>
  <c r="N685" i="10" s="1"/>
  <c r="G685" i="10"/>
  <c r="F685" i="10"/>
  <c r="M684" i="10"/>
  <c r="J684" i="10"/>
  <c r="L684" i="10" s="1"/>
  <c r="S684" i="10" s="1"/>
  <c r="I684" i="10"/>
  <c r="G684" i="10"/>
  <c r="F684" i="10"/>
  <c r="L683" i="10"/>
  <c r="S683" i="10" s="1"/>
  <c r="J683" i="10"/>
  <c r="I683" i="10"/>
  <c r="M683" i="10" s="1"/>
  <c r="N683" i="10" s="1"/>
  <c r="G683" i="10"/>
  <c r="F683" i="10"/>
  <c r="M682" i="10"/>
  <c r="J682" i="10"/>
  <c r="L682" i="10" s="1"/>
  <c r="S682" i="10" s="1"/>
  <c r="I682" i="10"/>
  <c r="G682" i="10"/>
  <c r="F682" i="10"/>
  <c r="L681" i="10"/>
  <c r="S681" i="10" s="1"/>
  <c r="J681" i="10"/>
  <c r="I681" i="10"/>
  <c r="M681" i="10" s="1"/>
  <c r="N681" i="10" s="1"/>
  <c r="G681" i="10"/>
  <c r="F681" i="10"/>
  <c r="M680" i="10"/>
  <c r="J680" i="10"/>
  <c r="L680" i="10" s="1"/>
  <c r="S680" i="10" s="1"/>
  <c r="I680" i="10"/>
  <c r="G680" i="10"/>
  <c r="F680" i="10"/>
  <c r="L679" i="10"/>
  <c r="S679" i="10" s="1"/>
  <c r="J679" i="10"/>
  <c r="I679" i="10"/>
  <c r="M679" i="10" s="1"/>
  <c r="N679" i="10" s="1"/>
  <c r="G679" i="10"/>
  <c r="F679" i="10"/>
  <c r="M678" i="10"/>
  <c r="J678" i="10"/>
  <c r="L678" i="10" s="1"/>
  <c r="S678" i="10" s="1"/>
  <c r="I678" i="10"/>
  <c r="G678" i="10"/>
  <c r="F678" i="10"/>
  <c r="L677" i="10"/>
  <c r="S677" i="10" s="1"/>
  <c r="J677" i="10"/>
  <c r="I677" i="10"/>
  <c r="M677" i="10" s="1"/>
  <c r="N677" i="10" s="1"/>
  <c r="G677" i="10"/>
  <c r="F677" i="10"/>
  <c r="M676" i="10"/>
  <c r="J676" i="10"/>
  <c r="L676" i="10" s="1"/>
  <c r="S676" i="10" s="1"/>
  <c r="I676" i="10"/>
  <c r="G676" i="10"/>
  <c r="F676" i="10"/>
  <c r="L675" i="10"/>
  <c r="S675" i="10" s="1"/>
  <c r="J675" i="10"/>
  <c r="I675" i="10"/>
  <c r="M675" i="10" s="1"/>
  <c r="N675" i="10" s="1"/>
  <c r="G675" i="10"/>
  <c r="F675" i="10"/>
  <c r="M674" i="10"/>
  <c r="J674" i="10"/>
  <c r="L674" i="10" s="1"/>
  <c r="S674" i="10" s="1"/>
  <c r="I674" i="10"/>
  <c r="G674" i="10"/>
  <c r="F674" i="10"/>
  <c r="L673" i="10"/>
  <c r="S673" i="10" s="1"/>
  <c r="J673" i="10"/>
  <c r="I673" i="10"/>
  <c r="M673" i="10" s="1"/>
  <c r="N673" i="10" s="1"/>
  <c r="G673" i="10"/>
  <c r="F673" i="10"/>
  <c r="M672" i="10"/>
  <c r="J672" i="10"/>
  <c r="L672" i="10" s="1"/>
  <c r="S672" i="10" s="1"/>
  <c r="I672" i="10"/>
  <c r="G672" i="10"/>
  <c r="F672" i="10"/>
  <c r="L671" i="10"/>
  <c r="S671" i="10" s="1"/>
  <c r="J671" i="10"/>
  <c r="I671" i="10"/>
  <c r="M671" i="10" s="1"/>
  <c r="N671" i="10" s="1"/>
  <c r="G671" i="10"/>
  <c r="F671" i="10"/>
  <c r="M670" i="10"/>
  <c r="J670" i="10"/>
  <c r="L670" i="10" s="1"/>
  <c r="S670" i="10" s="1"/>
  <c r="I670" i="10"/>
  <c r="G670" i="10"/>
  <c r="F670" i="10"/>
  <c r="L669" i="10"/>
  <c r="S669" i="10" s="1"/>
  <c r="J669" i="10"/>
  <c r="I669" i="10"/>
  <c r="M669" i="10" s="1"/>
  <c r="N669" i="10" s="1"/>
  <c r="G669" i="10"/>
  <c r="F669" i="10"/>
  <c r="M668" i="10"/>
  <c r="J668" i="10"/>
  <c r="L668" i="10" s="1"/>
  <c r="S668" i="10" s="1"/>
  <c r="I668" i="10"/>
  <c r="G668" i="10"/>
  <c r="F668" i="10"/>
  <c r="L667" i="10"/>
  <c r="S667" i="10" s="1"/>
  <c r="J667" i="10"/>
  <c r="I667" i="10"/>
  <c r="M667" i="10" s="1"/>
  <c r="N667" i="10" s="1"/>
  <c r="G667" i="10"/>
  <c r="F667" i="10"/>
  <c r="M666" i="10"/>
  <c r="J666" i="10"/>
  <c r="L666" i="10" s="1"/>
  <c r="S666" i="10" s="1"/>
  <c r="I666" i="10"/>
  <c r="G666" i="10"/>
  <c r="F666" i="10"/>
  <c r="L665" i="10"/>
  <c r="S665" i="10" s="1"/>
  <c r="J665" i="10"/>
  <c r="I665" i="10"/>
  <c r="M665" i="10" s="1"/>
  <c r="N665" i="10" s="1"/>
  <c r="G665" i="10"/>
  <c r="F665" i="10"/>
  <c r="M664" i="10"/>
  <c r="J664" i="10"/>
  <c r="L664" i="10" s="1"/>
  <c r="S664" i="10" s="1"/>
  <c r="I664" i="10"/>
  <c r="G664" i="10"/>
  <c r="F664" i="10"/>
  <c r="L663" i="10"/>
  <c r="S663" i="10" s="1"/>
  <c r="J663" i="10"/>
  <c r="I663" i="10"/>
  <c r="M663" i="10" s="1"/>
  <c r="N663" i="10" s="1"/>
  <c r="G663" i="10"/>
  <c r="F663" i="10"/>
  <c r="M662" i="10"/>
  <c r="J662" i="10"/>
  <c r="L662" i="10" s="1"/>
  <c r="S662" i="10" s="1"/>
  <c r="I662" i="10"/>
  <c r="G662" i="10"/>
  <c r="F662" i="10"/>
  <c r="L661" i="10"/>
  <c r="S661" i="10" s="1"/>
  <c r="J661" i="10"/>
  <c r="I661" i="10"/>
  <c r="M661" i="10" s="1"/>
  <c r="N661" i="10" s="1"/>
  <c r="G661" i="10"/>
  <c r="F661" i="10"/>
  <c r="M660" i="10"/>
  <c r="J660" i="10"/>
  <c r="L660" i="10" s="1"/>
  <c r="S660" i="10" s="1"/>
  <c r="I660" i="10"/>
  <c r="G660" i="10"/>
  <c r="F660" i="10"/>
  <c r="L659" i="10"/>
  <c r="S659" i="10" s="1"/>
  <c r="J659" i="10"/>
  <c r="I659" i="10"/>
  <c r="M659" i="10" s="1"/>
  <c r="N659" i="10" s="1"/>
  <c r="G659" i="10"/>
  <c r="F659" i="10"/>
  <c r="M658" i="10"/>
  <c r="J658" i="10"/>
  <c r="L658" i="10" s="1"/>
  <c r="S658" i="10" s="1"/>
  <c r="I658" i="10"/>
  <c r="G658" i="10"/>
  <c r="F658" i="10"/>
  <c r="L657" i="10"/>
  <c r="S657" i="10" s="1"/>
  <c r="J657" i="10"/>
  <c r="I657" i="10"/>
  <c r="M657" i="10" s="1"/>
  <c r="N657" i="10" s="1"/>
  <c r="G657" i="10"/>
  <c r="F657" i="10"/>
  <c r="M656" i="10"/>
  <c r="J656" i="10"/>
  <c r="L656" i="10" s="1"/>
  <c r="S656" i="10" s="1"/>
  <c r="I656" i="10"/>
  <c r="G656" i="10"/>
  <c r="F656" i="10"/>
  <c r="L655" i="10"/>
  <c r="S655" i="10" s="1"/>
  <c r="J655" i="10"/>
  <c r="I655" i="10"/>
  <c r="M655" i="10" s="1"/>
  <c r="N655" i="10" s="1"/>
  <c r="G655" i="10"/>
  <c r="F655" i="10"/>
  <c r="M654" i="10"/>
  <c r="J654" i="10"/>
  <c r="L654" i="10" s="1"/>
  <c r="S654" i="10" s="1"/>
  <c r="I654" i="10"/>
  <c r="G654" i="10"/>
  <c r="F654" i="10"/>
  <c r="L653" i="10"/>
  <c r="S653" i="10" s="1"/>
  <c r="J653" i="10"/>
  <c r="I653" i="10"/>
  <c r="M653" i="10" s="1"/>
  <c r="N653" i="10" s="1"/>
  <c r="G653" i="10"/>
  <c r="F653" i="10"/>
  <c r="M652" i="10"/>
  <c r="J652" i="10"/>
  <c r="L652" i="10" s="1"/>
  <c r="S652" i="10" s="1"/>
  <c r="I652" i="10"/>
  <c r="G652" i="10"/>
  <c r="F652" i="10"/>
  <c r="L651" i="10"/>
  <c r="S651" i="10" s="1"/>
  <c r="J651" i="10"/>
  <c r="I651" i="10"/>
  <c r="M651" i="10" s="1"/>
  <c r="N651" i="10" s="1"/>
  <c r="G651" i="10"/>
  <c r="F651" i="10"/>
  <c r="M650" i="10"/>
  <c r="J650" i="10"/>
  <c r="L650" i="10" s="1"/>
  <c r="S650" i="10" s="1"/>
  <c r="I650" i="10"/>
  <c r="G650" i="10"/>
  <c r="F650" i="10"/>
  <c r="L649" i="10"/>
  <c r="S649" i="10" s="1"/>
  <c r="J649" i="10"/>
  <c r="I649" i="10"/>
  <c r="M649" i="10" s="1"/>
  <c r="N649" i="10" s="1"/>
  <c r="G649" i="10"/>
  <c r="F649" i="10"/>
  <c r="M648" i="10"/>
  <c r="J648" i="10"/>
  <c r="L648" i="10" s="1"/>
  <c r="S648" i="10" s="1"/>
  <c r="I648" i="10"/>
  <c r="G648" i="10"/>
  <c r="F648" i="10"/>
  <c r="L647" i="10"/>
  <c r="S647" i="10" s="1"/>
  <c r="J647" i="10"/>
  <c r="I647" i="10"/>
  <c r="M647" i="10" s="1"/>
  <c r="N647" i="10" s="1"/>
  <c r="G647" i="10"/>
  <c r="F647" i="10"/>
  <c r="M646" i="10"/>
  <c r="J646" i="10"/>
  <c r="L646" i="10" s="1"/>
  <c r="S646" i="10" s="1"/>
  <c r="I646" i="10"/>
  <c r="G646" i="10"/>
  <c r="F646" i="10"/>
  <c r="L645" i="10"/>
  <c r="S645" i="10" s="1"/>
  <c r="J645" i="10"/>
  <c r="I645" i="10"/>
  <c r="M645" i="10" s="1"/>
  <c r="N645" i="10" s="1"/>
  <c r="G645" i="10"/>
  <c r="F645" i="10"/>
  <c r="M644" i="10"/>
  <c r="J644" i="10"/>
  <c r="L644" i="10" s="1"/>
  <c r="S644" i="10" s="1"/>
  <c r="I644" i="10"/>
  <c r="G644" i="10"/>
  <c r="F644" i="10"/>
  <c r="L643" i="10"/>
  <c r="S643" i="10" s="1"/>
  <c r="J643" i="10"/>
  <c r="I643" i="10"/>
  <c r="M643" i="10" s="1"/>
  <c r="N643" i="10" s="1"/>
  <c r="G643" i="10"/>
  <c r="F643" i="10"/>
  <c r="M642" i="10"/>
  <c r="J642" i="10"/>
  <c r="L642" i="10" s="1"/>
  <c r="S642" i="10" s="1"/>
  <c r="I642" i="10"/>
  <c r="G642" i="10"/>
  <c r="F642" i="10"/>
  <c r="L641" i="10"/>
  <c r="S641" i="10" s="1"/>
  <c r="J641" i="10"/>
  <c r="I641" i="10"/>
  <c r="M641" i="10" s="1"/>
  <c r="N641" i="10" s="1"/>
  <c r="G641" i="10"/>
  <c r="F641" i="10"/>
  <c r="M640" i="10"/>
  <c r="J640" i="10"/>
  <c r="L640" i="10" s="1"/>
  <c r="S640" i="10" s="1"/>
  <c r="I640" i="10"/>
  <c r="G640" i="10"/>
  <c r="F640" i="10"/>
  <c r="L639" i="10"/>
  <c r="S639" i="10" s="1"/>
  <c r="J639" i="10"/>
  <c r="I639" i="10"/>
  <c r="M639" i="10" s="1"/>
  <c r="N639" i="10" s="1"/>
  <c r="G639" i="10"/>
  <c r="F639" i="10"/>
  <c r="M638" i="10"/>
  <c r="J638" i="10"/>
  <c r="L638" i="10" s="1"/>
  <c r="S638" i="10" s="1"/>
  <c r="I638" i="10"/>
  <c r="G638" i="10"/>
  <c r="F638" i="10"/>
  <c r="L637" i="10"/>
  <c r="S637" i="10" s="1"/>
  <c r="J637" i="10"/>
  <c r="I637" i="10"/>
  <c r="M637" i="10" s="1"/>
  <c r="N637" i="10" s="1"/>
  <c r="G637" i="10"/>
  <c r="F637" i="10"/>
  <c r="M636" i="10"/>
  <c r="J636" i="10"/>
  <c r="L636" i="10" s="1"/>
  <c r="S636" i="10" s="1"/>
  <c r="I636" i="10"/>
  <c r="G636" i="10"/>
  <c r="F636" i="10"/>
  <c r="L635" i="10"/>
  <c r="S635" i="10" s="1"/>
  <c r="J635" i="10"/>
  <c r="I635" i="10"/>
  <c r="M635" i="10" s="1"/>
  <c r="N635" i="10" s="1"/>
  <c r="G635" i="10"/>
  <c r="F635" i="10"/>
  <c r="M634" i="10"/>
  <c r="J634" i="10"/>
  <c r="L634" i="10" s="1"/>
  <c r="S634" i="10" s="1"/>
  <c r="I634" i="10"/>
  <c r="G634" i="10"/>
  <c r="F634" i="10"/>
  <c r="L633" i="10"/>
  <c r="S633" i="10" s="1"/>
  <c r="J633" i="10"/>
  <c r="I633" i="10"/>
  <c r="M633" i="10" s="1"/>
  <c r="N633" i="10" s="1"/>
  <c r="G633" i="10"/>
  <c r="F633" i="10"/>
  <c r="M632" i="10"/>
  <c r="J632" i="10"/>
  <c r="L632" i="10" s="1"/>
  <c r="S632" i="10" s="1"/>
  <c r="I632" i="10"/>
  <c r="G632" i="10"/>
  <c r="F632" i="10"/>
  <c r="L631" i="10"/>
  <c r="S631" i="10" s="1"/>
  <c r="J631" i="10"/>
  <c r="I631" i="10"/>
  <c r="M631" i="10" s="1"/>
  <c r="N631" i="10" s="1"/>
  <c r="G631" i="10"/>
  <c r="F631" i="10"/>
  <c r="M630" i="10"/>
  <c r="J630" i="10"/>
  <c r="L630" i="10" s="1"/>
  <c r="S630" i="10" s="1"/>
  <c r="I630" i="10"/>
  <c r="G630" i="10"/>
  <c r="F630" i="10"/>
  <c r="L629" i="10"/>
  <c r="S629" i="10" s="1"/>
  <c r="J629" i="10"/>
  <c r="I629" i="10"/>
  <c r="M629" i="10" s="1"/>
  <c r="N629" i="10" s="1"/>
  <c r="G629" i="10"/>
  <c r="F629" i="10"/>
  <c r="M628" i="10"/>
  <c r="J628" i="10"/>
  <c r="L628" i="10" s="1"/>
  <c r="S628" i="10" s="1"/>
  <c r="I628" i="10"/>
  <c r="G628" i="10"/>
  <c r="F628" i="10"/>
  <c r="L627" i="10"/>
  <c r="S627" i="10" s="1"/>
  <c r="J627" i="10"/>
  <c r="I627" i="10"/>
  <c r="M627" i="10" s="1"/>
  <c r="N627" i="10" s="1"/>
  <c r="G627" i="10"/>
  <c r="F627" i="10"/>
  <c r="M626" i="10"/>
  <c r="J626" i="10"/>
  <c r="L626" i="10" s="1"/>
  <c r="S626" i="10" s="1"/>
  <c r="I626" i="10"/>
  <c r="G626" i="10"/>
  <c r="F626" i="10"/>
  <c r="L625" i="10"/>
  <c r="S625" i="10" s="1"/>
  <c r="J625" i="10"/>
  <c r="I625" i="10"/>
  <c r="M625" i="10" s="1"/>
  <c r="N625" i="10" s="1"/>
  <c r="G625" i="10"/>
  <c r="F625" i="10"/>
  <c r="M624" i="10"/>
  <c r="J624" i="10"/>
  <c r="L624" i="10" s="1"/>
  <c r="S624" i="10" s="1"/>
  <c r="I624" i="10"/>
  <c r="G624" i="10"/>
  <c r="F624" i="10"/>
  <c r="L623" i="10"/>
  <c r="S623" i="10" s="1"/>
  <c r="J623" i="10"/>
  <c r="I623" i="10"/>
  <c r="M623" i="10" s="1"/>
  <c r="N623" i="10" s="1"/>
  <c r="G623" i="10"/>
  <c r="F623" i="10"/>
  <c r="M622" i="10"/>
  <c r="J622" i="10"/>
  <c r="L622" i="10" s="1"/>
  <c r="S622" i="10" s="1"/>
  <c r="I622" i="10"/>
  <c r="G622" i="10"/>
  <c r="F622" i="10"/>
  <c r="L621" i="10"/>
  <c r="S621" i="10" s="1"/>
  <c r="J621" i="10"/>
  <c r="I621" i="10"/>
  <c r="M621" i="10" s="1"/>
  <c r="N621" i="10" s="1"/>
  <c r="G621" i="10"/>
  <c r="F621" i="10"/>
  <c r="M620" i="10"/>
  <c r="J620" i="10"/>
  <c r="L620" i="10" s="1"/>
  <c r="S620" i="10" s="1"/>
  <c r="I620" i="10"/>
  <c r="G620" i="10"/>
  <c r="F620" i="10"/>
  <c r="L619" i="10"/>
  <c r="S619" i="10" s="1"/>
  <c r="J619" i="10"/>
  <c r="I619" i="10"/>
  <c r="M619" i="10" s="1"/>
  <c r="N619" i="10" s="1"/>
  <c r="G619" i="10"/>
  <c r="F619" i="10"/>
  <c r="M618" i="10"/>
  <c r="J618" i="10"/>
  <c r="L618" i="10" s="1"/>
  <c r="S618" i="10" s="1"/>
  <c r="I618" i="10"/>
  <c r="G618" i="10"/>
  <c r="F618" i="10"/>
  <c r="L617" i="10"/>
  <c r="S617" i="10" s="1"/>
  <c r="J617" i="10"/>
  <c r="I617" i="10"/>
  <c r="M617" i="10" s="1"/>
  <c r="N617" i="10" s="1"/>
  <c r="G617" i="10"/>
  <c r="F617" i="10"/>
  <c r="M616" i="10"/>
  <c r="J616" i="10"/>
  <c r="L616" i="10" s="1"/>
  <c r="S616" i="10" s="1"/>
  <c r="I616" i="10"/>
  <c r="G616" i="10"/>
  <c r="F616" i="10"/>
  <c r="L615" i="10"/>
  <c r="S615" i="10" s="1"/>
  <c r="J615" i="10"/>
  <c r="I615" i="10"/>
  <c r="M615" i="10" s="1"/>
  <c r="N615" i="10" s="1"/>
  <c r="G615" i="10"/>
  <c r="F615" i="10"/>
  <c r="M614" i="10"/>
  <c r="J614" i="10"/>
  <c r="L614" i="10" s="1"/>
  <c r="S614" i="10" s="1"/>
  <c r="I614" i="10"/>
  <c r="G614" i="10"/>
  <c r="F614" i="10"/>
  <c r="L613" i="10"/>
  <c r="S613" i="10" s="1"/>
  <c r="J613" i="10"/>
  <c r="I613" i="10"/>
  <c r="M613" i="10" s="1"/>
  <c r="N613" i="10" s="1"/>
  <c r="G613" i="10"/>
  <c r="F613" i="10"/>
  <c r="M612" i="10"/>
  <c r="J612" i="10"/>
  <c r="L612" i="10" s="1"/>
  <c r="S612" i="10" s="1"/>
  <c r="I612" i="10"/>
  <c r="G612" i="10"/>
  <c r="F612" i="10"/>
  <c r="L611" i="10"/>
  <c r="S611" i="10" s="1"/>
  <c r="J611" i="10"/>
  <c r="I611" i="10"/>
  <c r="M611" i="10" s="1"/>
  <c r="N611" i="10" s="1"/>
  <c r="G611" i="10"/>
  <c r="F611" i="10"/>
  <c r="M610" i="10"/>
  <c r="J610" i="10"/>
  <c r="L610" i="10" s="1"/>
  <c r="S610" i="10" s="1"/>
  <c r="I610" i="10"/>
  <c r="G610" i="10"/>
  <c r="F610" i="10"/>
  <c r="L609" i="10"/>
  <c r="S609" i="10" s="1"/>
  <c r="J609" i="10"/>
  <c r="I609" i="10"/>
  <c r="M609" i="10" s="1"/>
  <c r="N609" i="10" s="1"/>
  <c r="G609" i="10"/>
  <c r="F609" i="10"/>
  <c r="M608" i="10"/>
  <c r="J608" i="10"/>
  <c r="L608" i="10" s="1"/>
  <c r="S608" i="10" s="1"/>
  <c r="I608" i="10"/>
  <c r="G608" i="10"/>
  <c r="F608" i="10"/>
  <c r="L607" i="10"/>
  <c r="S607" i="10" s="1"/>
  <c r="J607" i="10"/>
  <c r="I607" i="10"/>
  <c r="M607" i="10" s="1"/>
  <c r="N607" i="10" s="1"/>
  <c r="G607" i="10"/>
  <c r="F607" i="10"/>
  <c r="M606" i="10"/>
  <c r="J606" i="10"/>
  <c r="L606" i="10" s="1"/>
  <c r="S606" i="10" s="1"/>
  <c r="I606" i="10"/>
  <c r="G606" i="10"/>
  <c r="F606" i="10"/>
  <c r="L605" i="10"/>
  <c r="S605" i="10" s="1"/>
  <c r="J605" i="10"/>
  <c r="I605" i="10"/>
  <c r="M605" i="10" s="1"/>
  <c r="N605" i="10" s="1"/>
  <c r="G605" i="10"/>
  <c r="F605" i="10"/>
  <c r="M604" i="10"/>
  <c r="J604" i="10"/>
  <c r="L604" i="10" s="1"/>
  <c r="S604" i="10" s="1"/>
  <c r="I604" i="10"/>
  <c r="G604" i="10"/>
  <c r="F604" i="10"/>
  <c r="L603" i="10"/>
  <c r="S603" i="10" s="1"/>
  <c r="J603" i="10"/>
  <c r="I603" i="10"/>
  <c r="M603" i="10" s="1"/>
  <c r="N603" i="10" s="1"/>
  <c r="G603" i="10"/>
  <c r="F603" i="10"/>
  <c r="M602" i="10"/>
  <c r="J602" i="10"/>
  <c r="L602" i="10" s="1"/>
  <c r="S602" i="10" s="1"/>
  <c r="I602" i="10"/>
  <c r="G602" i="10"/>
  <c r="F602" i="10"/>
  <c r="L601" i="10"/>
  <c r="S601" i="10" s="1"/>
  <c r="J601" i="10"/>
  <c r="I601" i="10"/>
  <c r="M601" i="10" s="1"/>
  <c r="N601" i="10" s="1"/>
  <c r="G601" i="10"/>
  <c r="F601" i="10"/>
  <c r="M600" i="10"/>
  <c r="J600" i="10"/>
  <c r="L600" i="10" s="1"/>
  <c r="S600" i="10" s="1"/>
  <c r="I600" i="10"/>
  <c r="G600" i="10"/>
  <c r="F600" i="10"/>
  <c r="L599" i="10"/>
  <c r="S599" i="10" s="1"/>
  <c r="J599" i="10"/>
  <c r="I599" i="10"/>
  <c r="M599" i="10" s="1"/>
  <c r="N599" i="10" s="1"/>
  <c r="G599" i="10"/>
  <c r="F599" i="10"/>
  <c r="M598" i="10"/>
  <c r="J598" i="10"/>
  <c r="L598" i="10" s="1"/>
  <c r="S598" i="10" s="1"/>
  <c r="I598" i="10"/>
  <c r="G598" i="10"/>
  <c r="F598" i="10"/>
  <c r="L597" i="10"/>
  <c r="S597" i="10" s="1"/>
  <c r="J597" i="10"/>
  <c r="I597" i="10"/>
  <c r="M597" i="10" s="1"/>
  <c r="N597" i="10" s="1"/>
  <c r="G597" i="10"/>
  <c r="F597" i="10"/>
  <c r="M596" i="10"/>
  <c r="J596" i="10"/>
  <c r="L596" i="10" s="1"/>
  <c r="S596" i="10" s="1"/>
  <c r="I596" i="10"/>
  <c r="G596" i="10"/>
  <c r="F596" i="10"/>
  <c r="L595" i="10"/>
  <c r="S595" i="10" s="1"/>
  <c r="J595" i="10"/>
  <c r="I595" i="10"/>
  <c r="M595" i="10" s="1"/>
  <c r="N595" i="10" s="1"/>
  <c r="G595" i="10"/>
  <c r="F595" i="10"/>
  <c r="M594" i="10"/>
  <c r="J594" i="10"/>
  <c r="L594" i="10" s="1"/>
  <c r="S594" i="10" s="1"/>
  <c r="I594" i="10"/>
  <c r="G594" i="10"/>
  <c r="F594" i="10"/>
  <c r="L593" i="10"/>
  <c r="S593" i="10" s="1"/>
  <c r="J593" i="10"/>
  <c r="I593" i="10"/>
  <c r="M593" i="10" s="1"/>
  <c r="N593" i="10" s="1"/>
  <c r="G593" i="10"/>
  <c r="F593" i="10"/>
  <c r="M592" i="10"/>
  <c r="J592" i="10"/>
  <c r="L592" i="10" s="1"/>
  <c r="S592" i="10" s="1"/>
  <c r="I592" i="10"/>
  <c r="G592" i="10"/>
  <c r="F592" i="10"/>
  <c r="L591" i="10"/>
  <c r="S591" i="10" s="1"/>
  <c r="J591" i="10"/>
  <c r="I591" i="10"/>
  <c r="M591" i="10" s="1"/>
  <c r="N591" i="10" s="1"/>
  <c r="G591" i="10"/>
  <c r="F591" i="10"/>
  <c r="M590" i="10"/>
  <c r="J590" i="10"/>
  <c r="L590" i="10" s="1"/>
  <c r="S590" i="10" s="1"/>
  <c r="I590" i="10"/>
  <c r="G590" i="10"/>
  <c r="F590" i="10"/>
  <c r="L589" i="10"/>
  <c r="S589" i="10" s="1"/>
  <c r="J589" i="10"/>
  <c r="I589" i="10"/>
  <c r="M589" i="10" s="1"/>
  <c r="N589" i="10" s="1"/>
  <c r="G589" i="10"/>
  <c r="F589" i="10"/>
  <c r="M588" i="10"/>
  <c r="J588" i="10"/>
  <c r="L588" i="10" s="1"/>
  <c r="S588" i="10" s="1"/>
  <c r="I588" i="10"/>
  <c r="G588" i="10"/>
  <c r="F588" i="10"/>
  <c r="L587" i="10"/>
  <c r="S587" i="10" s="1"/>
  <c r="J587" i="10"/>
  <c r="I587" i="10"/>
  <c r="M587" i="10" s="1"/>
  <c r="N587" i="10" s="1"/>
  <c r="G587" i="10"/>
  <c r="F587" i="10"/>
  <c r="M586" i="10"/>
  <c r="J586" i="10"/>
  <c r="L586" i="10" s="1"/>
  <c r="S586" i="10" s="1"/>
  <c r="I586" i="10"/>
  <c r="G586" i="10"/>
  <c r="F586" i="10"/>
  <c r="L585" i="10"/>
  <c r="S585" i="10" s="1"/>
  <c r="J585" i="10"/>
  <c r="I585" i="10"/>
  <c r="M585" i="10" s="1"/>
  <c r="N585" i="10" s="1"/>
  <c r="G585" i="10"/>
  <c r="F585" i="10"/>
  <c r="M584" i="10"/>
  <c r="J584" i="10"/>
  <c r="L584" i="10" s="1"/>
  <c r="S584" i="10" s="1"/>
  <c r="I584" i="10"/>
  <c r="G584" i="10"/>
  <c r="F584" i="10"/>
  <c r="L583" i="10"/>
  <c r="S583" i="10" s="1"/>
  <c r="J583" i="10"/>
  <c r="I583" i="10"/>
  <c r="M583" i="10" s="1"/>
  <c r="N583" i="10" s="1"/>
  <c r="G583" i="10"/>
  <c r="F583" i="10"/>
  <c r="M582" i="10"/>
  <c r="J582" i="10"/>
  <c r="L582" i="10" s="1"/>
  <c r="S582" i="10" s="1"/>
  <c r="I582" i="10"/>
  <c r="G582" i="10"/>
  <c r="F582" i="10"/>
  <c r="L581" i="10"/>
  <c r="S581" i="10" s="1"/>
  <c r="J581" i="10"/>
  <c r="I581" i="10"/>
  <c r="M581" i="10" s="1"/>
  <c r="N581" i="10" s="1"/>
  <c r="G581" i="10"/>
  <c r="F581" i="10"/>
  <c r="M580" i="10"/>
  <c r="J580" i="10"/>
  <c r="L580" i="10" s="1"/>
  <c r="S580" i="10" s="1"/>
  <c r="I580" i="10"/>
  <c r="G580" i="10"/>
  <c r="F580" i="10"/>
  <c r="L579" i="10"/>
  <c r="S579" i="10" s="1"/>
  <c r="J579" i="10"/>
  <c r="I579" i="10"/>
  <c r="M579" i="10" s="1"/>
  <c r="N579" i="10" s="1"/>
  <c r="G579" i="10"/>
  <c r="F579" i="10"/>
  <c r="M578" i="10"/>
  <c r="J578" i="10"/>
  <c r="L578" i="10" s="1"/>
  <c r="S578" i="10" s="1"/>
  <c r="I578" i="10"/>
  <c r="G578" i="10"/>
  <c r="F578" i="10"/>
  <c r="L577" i="10"/>
  <c r="S577" i="10" s="1"/>
  <c r="J577" i="10"/>
  <c r="I577" i="10"/>
  <c r="M577" i="10" s="1"/>
  <c r="N577" i="10" s="1"/>
  <c r="G577" i="10"/>
  <c r="F577" i="10"/>
  <c r="M576" i="10"/>
  <c r="J576" i="10"/>
  <c r="L576" i="10" s="1"/>
  <c r="S576" i="10" s="1"/>
  <c r="I576" i="10"/>
  <c r="G576" i="10"/>
  <c r="F576" i="10"/>
  <c r="L575" i="10"/>
  <c r="S575" i="10" s="1"/>
  <c r="J575" i="10"/>
  <c r="I575" i="10"/>
  <c r="M575" i="10" s="1"/>
  <c r="N575" i="10" s="1"/>
  <c r="G575" i="10"/>
  <c r="F575" i="10"/>
  <c r="M574" i="10"/>
  <c r="J574" i="10"/>
  <c r="L574" i="10" s="1"/>
  <c r="S574" i="10" s="1"/>
  <c r="I574" i="10"/>
  <c r="G574" i="10"/>
  <c r="F574" i="10"/>
  <c r="L573" i="10"/>
  <c r="S573" i="10" s="1"/>
  <c r="J573" i="10"/>
  <c r="I573" i="10"/>
  <c r="M573" i="10" s="1"/>
  <c r="N573" i="10" s="1"/>
  <c r="G573" i="10"/>
  <c r="F573" i="10"/>
  <c r="M572" i="10"/>
  <c r="J572" i="10"/>
  <c r="L572" i="10" s="1"/>
  <c r="S572" i="10" s="1"/>
  <c r="I572" i="10"/>
  <c r="G572" i="10"/>
  <c r="F572" i="10"/>
  <c r="L571" i="10"/>
  <c r="S571" i="10" s="1"/>
  <c r="J571" i="10"/>
  <c r="I571" i="10"/>
  <c r="M571" i="10" s="1"/>
  <c r="N571" i="10" s="1"/>
  <c r="G571" i="10"/>
  <c r="F571" i="10"/>
  <c r="M570" i="10"/>
  <c r="J570" i="10"/>
  <c r="L570" i="10" s="1"/>
  <c r="S570" i="10" s="1"/>
  <c r="I570" i="10"/>
  <c r="G570" i="10"/>
  <c r="F570" i="10"/>
  <c r="L569" i="10"/>
  <c r="S569" i="10" s="1"/>
  <c r="J569" i="10"/>
  <c r="I569" i="10"/>
  <c r="M569" i="10" s="1"/>
  <c r="N569" i="10" s="1"/>
  <c r="G569" i="10"/>
  <c r="F569" i="10"/>
  <c r="M568" i="10"/>
  <c r="J568" i="10"/>
  <c r="L568" i="10" s="1"/>
  <c r="S568" i="10" s="1"/>
  <c r="I568" i="10"/>
  <c r="G568" i="10"/>
  <c r="F568" i="10"/>
  <c r="L567" i="10"/>
  <c r="S567" i="10" s="1"/>
  <c r="J567" i="10"/>
  <c r="I567" i="10"/>
  <c r="M567" i="10" s="1"/>
  <c r="N567" i="10" s="1"/>
  <c r="G567" i="10"/>
  <c r="F567" i="10"/>
  <c r="M566" i="10"/>
  <c r="J566" i="10"/>
  <c r="L566" i="10" s="1"/>
  <c r="S566" i="10" s="1"/>
  <c r="I566" i="10"/>
  <c r="G566" i="10"/>
  <c r="F566" i="10"/>
  <c r="L565" i="10"/>
  <c r="S565" i="10" s="1"/>
  <c r="J565" i="10"/>
  <c r="I565" i="10"/>
  <c r="M565" i="10" s="1"/>
  <c r="N565" i="10" s="1"/>
  <c r="G565" i="10"/>
  <c r="F565" i="10"/>
  <c r="M564" i="10"/>
  <c r="J564" i="10"/>
  <c r="L564" i="10" s="1"/>
  <c r="S564" i="10" s="1"/>
  <c r="I564" i="10"/>
  <c r="G564" i="10"/>
  <c r="F564" i="10"/>
  <c r="L563" i="10"/>
  <c r="S563" i="10" s="1"/>
  <c r="J563" i="10"/>
  <c r="I563" i="10"/>
  <c r="M563" i="10" s="1"/>
  <c r="N563" i="10" s="1"/>
  <c r="G563" i="10"/>
  <c r="F563" i="10"/>
  <c r="M562" i="10"/>
  <c r="J562" i="10"/>
  <c r="L562" i="10" s="1"/>
  <c r="S562" i="10" s="1"/>
  <c r="I562" i="10"/>
  <c r="G562" i="10"/>
  <c r="F562" i="10"/>
  <c r="L561" i="10"/>
  <c r="S561" i="10" s="1"/>
  <c r="J561" i="10"/>
  <c r="I561" i="10"/>
  <c r="M561" i="10" s="1"/>
  <c r="N561" i="10" s="1"/>
  <c r="G561" i="10"/>
  <c r="F561" i="10"/>
  <c r="M560" i="10"/>
  <c r="J560" i="10"/>
  <c r="L560" i="10" s="1"/>
  <c r="S560" i="10" s="1"/>
  <c r="I560" i="10"/>
  <c r="G560" i="10"/>
  <c r="F560" i="10"/>
  <c r="L559" i="10"/>
  <c r="S559" i="10" s="1"/>
  <c r="J559" i="10"/>
  <c r="I559" i="10"/>
  <c r="M559" i="10" s="1"/>
  <c r="N559" i="10" s="1"/>
  <c r="G559" i="10"/>
  <c r="F559" i="10"/>
  <c r="M558" i="10"/>
  <c r="J558" i="10"/>
  <c r="L558" i="10" s="1"/>
  <c r="S558" i="10" s="1"/>
  <c r="I558" i="10"/>
  <c r="G558" i="10"/>
  <c r="F558" i="10"/>
  <c r="L557" i="10"/>
  <c r="S557" i="10" s="1"/>
  <c r="J557" i="10"/>
  <c r="I557" i="10"/>
  <c r="M557" i="10" s="1"/>
  <c r="N557" i="10" s="1"/>
  <c r="G557" i="10"/>
  <c r="F557" i="10"/>
  <c r="M556" i="10"/>
  <c r="J556" i="10"/>
  <c r="L556" i="10" s="1"/>
  <c r="S556" i="10" s="1"/>
  <c r="I556" i="10"/>
  <c r="G556" i="10"/>
  <c r="F556" i="10"/>
  <c r="L555" i="10"/>
  <c r="S555" i="10" s="1"/>
  <c r="J555" i="10"/>
  <c r="I555" i="10"/>
  <c r="M555" i="10" s="1"/>
  <c r="N555" i="10" s="1"/>
  <c r="G555" i="10"/>
  <c r="F555" i="10"/>
  <c r="M554" i="10"/>
  <c r="J554" i="10"/>
  <c r="L554" i="10" s="1"/>
  <c r="S554" i="10" s="1"/>
  <c r="I554" i="10"/>
  <c r="G554" i="10"/>
  <c r="F554" i="10"/>
  <c r="L553" i="10"/>
  <c r="S553" i="10" s="1"/>
  <c r="J553" i="10"/>
  <c r="I553" i="10"/>
  <c r="M553" i="10" s="1"/>
  <c r="N553" i="10" s="1"/>
  <c r="G553" i="10"/>
  <c r="F553" i="10"/>
  <c r="M552" i="10"/>
  <c r="J552" i="10"/>
  <c r="L552" i="10" s="1"/>
  <c r="S552" i="10" s="1"/>
  <c r="I552" i="10"/>
  <c r="G552" i="10"/>
  <c r="F552" i="10"/>
  <c r="L551" i="10"/>
  <c r="S551" i="10" s="1"/>
  <c r="J551" i="10"/>
  <c r="I551" i="10"/>
  <c r="M551" i="10" s="1"/>
  <c r="N551" i="10" s="1"/>
  <c r="G551" i="10"/>
  <c r="F551" i="10"/>
  <c r="M550" i="10"/>
  <c r="J550" i="10"/>
  <c r="L550" i="10" s="1"/>
  <c r="S550" i="10" s="1"/>
  <c r="I550" i="10"/>
  <c r="G550" i="10"/>
  <c r="F550" i="10"/>
  <c r="L549" i="10"/>
  <c r="S549" i="10" s="1"/>
  <c r="J549" i="10"/>
  <c r="I549" i="10"/>
  <c r="M549" i="10" s="1"/>
  <c r="N549" i="10" s="1"/>
  <c r="G549" i="10"/>
  <c r="F549" i="10"/>
  <c r="M548" i="10"/>
  <c r="J548" i="10"/>
  <c r="L548" i="10" s="1"/>
  <c r="S548" i="10" s="1"/>
  <c r="I548" i="10"/>
  <c r="G548" i="10"/>
  <c r="F548" i="10"/>
  <c r="L547" i="10"/>
  <c r="S547" i="10" s="1"/>
  <c r="J547" i="10"/>
  <c r="I547" i="10"/>
  <c r="M547" i="10" s="1"/>
  <c r="N547" i="10" s="1"/>
  <c r="G547" i="10"/>
  <c r="F547" i="10"/>
  <c r="M546" i="10"/>
  <c r="J546" i="10"/>
  <c r="L546" i="10" s="1"/>
  <c r="S546" i="10" s="1"/>
  <c r="I546" i="10"/>
  <c r="G546" i="10"/>
  <c r="F546" i="10"/>
  <c r="L545" i="10"/>
  <c r="S545" i="10" s="1"/>
  <c r="J545" i="10"/>
  <c r="I545" i="10"/>
  <c r="M545" i="10" s="1"/>
  <c r="N545" i="10" s="1"/>
  <c r="G545" i="10"/>
  <c r="F545" i="10"/>
  <c r="M544" i="10"/>
  <c r="J544" i="10"/>
  <c r="L544" i="10" s="1"/>
  <c r="S544" i="10" s="1"/>
  <c r="I544" i="10"/>
  <c r="G544" i="10"/>
  <c r="F544" i="10"/>
  <c r="L543" i="10"/>
  <c r="S543" i="10" s="1"/>
  <c r="J543" i="10"/>
  <c r="I543" i="10"/>
  <c r="M543" i="10" s="1"/>
  <c r="N543" i="10" s="1"/>
  <c r="G543" i="10"/>
  <c r="F543" i="10"/>
  <c r="M542" i="10"/>
  <c r="J542" i="10"/>
  <c r="L542" i="10" s="1"/>
  <c r="S542" i="10" s="1"/>
  <c r="I542" i="10"/>
  <c r="G542" i="10"/>
  <c r="F542" i="10"/>
  <c r="L541" i="10"/>
  <c r="S541" i="10" s="1"/>
  <c r="J541" i="10"/>
  <c r="I541" i="10"/>
  <c r="M541" i="10" s="1"/>
  <c r="N541" i="10" s="1"/>
  <c r="G541" i="10"/>
  <c r="F541" i="10"/>
  <c r="M540" i="10"/>
  <c r="J540" i="10"/>
  <c r="L540" i="10" s="1"/>
  <c r="S540" i="10" s="1"/>
  <c r="I540" i="10"/>
  <c r="G540" i="10"/>
  <c r="F540" i="10"/>
  <c r="L539" i="10"/>
  <c r="S539" i="10" s="1"/>
  <c r="J539" i="10"/>
  <c r="I539" i="10"/>
  <c r="M539" i="10" s="1"/>
  <c r="N539" i="10" s="1"/>
  <c r="G539" i="10"/>
  <c r="F539" i="10"/>
  <c r="M538" i="10"/>
  <c r="J538" i="10"/>
  <c r="L538" i="10" s="1"/>
  <c r="S538" i="10" s="1"/>
  <c r="I538" i="10"/>
  <c r="G538" i="10"/>
  <c r="F538" i="10"/>
  <c r="L537" i="10"/>
  <c r="S537" i="10" s="1"/>
  <c r="J537" i="10"/>
  <c r="I537" i="10"/>
  <c r="M537" i="10" s="1"/>
  <c r="N537" i="10" s="1"/>
  <c r="G537" i="10"/>
  <c r="F537" i="10"/>
  <c r="M536" i="10"/>
  <c r="J536" i="10"/>
  <c r="L536" i="10" s="1"/>
  <c r="S536" i="10" s="1"/>
  <c r="I536" i="10"/>
  <c r="G536" i="10"/>
  <c r="F536" i="10"/>
  <c r="L535" i="10"/>
  <c r="S535" i="10" s="1"/>
  <c r="J535" i="10"/>
  <c r="I535" i="10"/>
  <c r="M535" i="10" s="1"/>
  <c r="N535" i="10" s="1"/>
  <c r="G535" i="10"/>
  <c r="F535" i="10"/>
  <c r="M534" i="10"/>
  <c r="J534" i="10"/>
  <c r="L534" i="10" s="1"/>
  <c r="S534" i="10" s="1"/>
  <c r="I534" i="10"/>
  <c r="G534" i="10"/>
  <c r="F534" i="10"/>
  <c r="L533" i="10"/>
  <c r="S533" i="10" s="1"/>
  <c r="J533" i="10"/>
  <c r="I533" i="10"/>
  <c r="M533" i="10" s="1"/>
  <c r="N533" i="10" s="1"/>
  <c r="G533" i="10"/>
  <c r="F533" i="10"/>
  <c r="M532" i="10"/>
  <c r="J532" i="10"/>
  <c r="L532" i="10" s="1"/>
  <c r="S532" i="10" s="1"/>
  <c r="I532" i="10"/>
  <c r="G532" i="10"/>
  <c r="F532" i="10"/>
  <c r="L531" i="10"/>
  <c r="S531" i="10" s="1"/>
  <c r="J531" i="10"/>
  <c r="I531" i="10"/>
  <c r="M531" i="10" s="1"/>
  <c r="N531" i="10" s="1"/>
  <c r="G531" i="10"/>
  <c r="F531" i="10"/>
  <c r="M530" i="10"/>
  <c r="J530" i="10"/>
  <c r="L530" i="10" s="1"/>
  <c r="S530" i="10" s="1"/>
  <c r="I530" i="10"/>
  <c r="G530" i="10"/>
  <c r="F530" i="10"/>
  <c r="L529" i="10"/>
  <c r="S529" i="10" s="1"/>
  <c r="J529" i="10"/>
  <c r="I529" i="10"/>
  <c r="M529" i="10" s="1"/>
  <c r="N529" i="10" s="1"/>
  <c r="G529" i="10"/>
  <c r="F529" i="10"/>
  <c r="M528" i="10"/>
  <c r="J528" i="10"/>
  <c r="L528" i="10" s="1"/>
  <c r="S528" i="10" s="1"/>
  <c r="I528" i="10"/>
  <c r="G528" i="10"/>
  <c r="F528" i="10"/>
  <c r="L527" i="10"/>
  <c r="S527" i="10" s="1"/>
  <c r="J527" i="10"/>
  <c r="I527" i="10"/>
  <c r="M527" i="10" s="1"/>
  <c r="N527" i="10" s="1"/>
  <c r="G527" i="10"/>
  <c r="F527" i="10"/>
  <c r="M526" i="10"/>
  <c r="J526" i="10"/>
  <c r="L526" i="10" s="1"/>
  <c r="S526" i="10" s="1"/>
  <c r="I526" i="10"/>
  <c r="G526" i="10"/>
  <c r="F526" i="10"/>
  <c r="L525" i="10"/>
  <c r="S525" i="10" s="1"/>
  <c r="J525" i="10"/>
  <c r="I525" i="10"/>
  <c r="M525" i="10" s="1"/>
  <c r="N525" i="10" s="1"/>
  <c r="G525" i="10"/>
  <c r="F525" i="10"/>
  <c r="M524" i="10"/>
  <c r="J524" i="10"/>
  <c r="L524" i="10" s="1"/>
  <c r="S524" i="10" s="1"/>
  <c r="I524" i="10"/>
  <c r="G524" i="10"/>
  <c r="F524" i="10"/>
  <c r="L523" i="10"/>
  <c r="S523" i="10" s="1"/>
  <c r="J523" i="10"/>
  <c r="I523" i="10"/>
  <c r="M523" i="10" s="1"/>
  <c r="N523" i="10" s="1"/>
  <c r="G523" i="10"/>
  <c r="F523" i="10"/>
  <c r="M522" i="10"/>
  <c r="J522" i="10"/>
  <c r="L522" i="10" s="1"/>
  <c r="S522" i="10" s="1"/>
  <c r="I522" i="10"/>
  <c r="G522" i="10"/>
  <c r="F522" i="10"/>
  <c r="L521" i="10"/>
  <c r="S521" i="10" s="1"/>
  <c r="J521" i="10"/>
  <c r="I521" i="10"/>
  <c r="M521" i="10" s="1"/>
  <c r="N521" i="10" s="1"/>
  <c r="G521" i="10"/>
  <c r="F521" i="10"/>
  <c r="M520" i="10"/>
  <c r="J520" i="10"/>
  <c r="L520" i="10" s="1"/>
  <c r="S520" i="10" s="1"/>
  <c r="I520" i="10"/>
  <c r="G520" i="10"/>
  <c r="F520" i="10"/>
  <c r="L519" i="10"/>
  <c r="S519" i="10" s="1"/>
  <c r="J519" i="10"/>
  <c r="I519" i="10"/>
  <c r="M519" i="10" s="1"/>
  <c r="N519" i="10" s="1"/>
  <c r="G519" i="10"/>
  <c r="F519" i="10"/>
  <c r="M518" i="10"/>
  <c r="J518" i="10"/>
  <c r="L518" i="10" s="1"/>
  <c r="S518" i="10" s="1"/>
  <c r="I518" i="10"/>
  <c r="G518" i="10"/>
  <c r="F518" i="10"/>
  <c r="L517" i="10"/>
  <c r="S517" i="10" s="1"/>
  <c r="J517" i="10"/>
  <c r="I517" i="10"/>
  <c r="M517" i="10" s="1"/>
  <c r="N517" i="10" s="1"/>
  <c r="G517" i="10"/>
  <c r="F517" i="10"/>
  <c r="M516" i="10"/>
  <c r="J516" i="10"/>
  <c r="L516" i="10" s="1"/>
  <c r="S516" i="10" s="1"/>
  <c r="I516" i="10"/>
  <c r="G516" i="10"/>
  <c r="F516" i="10"/>
  <c r="L515" i="10"/>
  <c r="S515" i="10" s="1"/>
  <c r="J515" i="10"/>
  <c r="I515" i="10"/>
  <c r="M515" i="10" s="1"/>
  <c r="N515" i="10" s="1"/>
  <c r="G515" i="10"/>
  <c r="F515" i="10"/>
  <c r="M514" i="10"/>
  <c r="J514" i="10"/>
  <c r="L514" i="10" s="1"/>
  <c r="S514" i="10" s="1"/>
  <c r="I514" i="10"/>
  <c r="G514" i="10"/>
  <c r="F514" i="10"/>
  <c r="L513" i="10"/>
  <c r="S513" i="10" s="1"/>
  <c r="J513" i="10"/>
  <c r="I513" i="10"/>
  <c r="M513" i="10" s="1"/>
  <c r="N513" i="10" s="1"/>
  <c r="G513" i="10"/>
  <c r="F513" i="10"/>
  <c r="M512" i="10"/>
  <c r="J512" i="10"/>
  <c r="L512" i="10" s="1"/>
  <c r="S512" i="10" s="1"/>
  <c r="I512" i="10"/>
  <c r="G512" i="10"/>
  <c r="F512" i="10"/>
  <c r="L511" i="10"/>
  <c r="S511" i="10" s="1"/>
  <c r="J511" i="10"/>
  <c r="I511" i="10"/>
  <c r="M511" i="10" s="1"/>
  <c r="N511" i="10" s="1"/>
  <c r="G511" i="10"/>
  <c r="F511" i="10"/>
  <c r="M510" i="10"/>
  <c r="J510" i="10"/>
  <c r="L510" i="10" s="1"/>
  <c r="S510" i="10" s="1"/>
  <c r="I510" i="10"/>
  <c r="G510" i="10"/>
  <c r="F510" i="10"/>
  <c r="L509" i="10"/>
  <c r="S509" i="10" s="1"/>
  <c r="J509" i="10"/>
  <c r="I509" i="10"/>
  <c r="M509" i="10" s="1"/>
  <c r="N509" i="10" s="1"/>
  <c r="G509" i="10"/>
  <c r="F509" i="10"/>
  <c r="M508" i="10"/>
  <c r="J508" i="10"/>
  <c r="L508" i="10" s="1"/>
  <c r="S508" i="10" s="1"/>
  <c r="I508" i="10"/>
  <c r="G508" i="10"/>
  <c r="F508" i="10"/>
  <c r="L507" i="10"/>
  <c r="S507" i="10" s="1"/>
  <c r="J507" i="10"/>
  <c r="I507" i="10"/>
  <c r="M507" i="10" s="1"/>
  <c r="N507" i="10" s="1"/>
  <c r="G507" i="10"/>
  <c r="F507" i="10"/>
  <c r="M506" i="10"/>
  <c r="J506" i="10"/>
  <c r="L506" i="10" s="1"/>
  <c r="S506" i="10" s="1"/>
  <c r="I506" i="10"/>
  <c r="G506" i="10"/>
  <c r="F506" i="10"/>
  <c r="L505" i="10"/>
  <c r="S505" i="10" s="1"/>
  <c r="J505" i="10"/>
  <c r="I505" i="10"/>
  <c r="M505" i="10" s="1"/>
  <c r="N505" i="10" s="1"/>
  <c r="G505" i="10"/>
  <c r="F505" i="10"/>
  <c r="M504" i="10"/>
  <c r="J504" i="10"/>
  <c r="L504" i="10" s="1"/>
  <c r="S504" i="10" s="1"/>
  <c r="I504" i="10"/>
  <c r="G504" i="10"/>
  <c r="F504" i="10"/>
  <c r="L503" i="10"/>
  <c r="S503" i="10" s="1"/>
  <c r="J503" i="10"/>
  <c r="I503" i="10"/>
  <c r="M503" i="10" s="1"/>
  <c r="N503" i="10" s="1"/>
  <c r="G503" i="10"/>
  <c r="F503" i="10"/>
  <c r="M502" i="10"/>
  <c r="J502" i="10"/>
  <c r="L502" i="10" s="1"/>
  <c r="S502" i="10" s="1"/>
  <c r="I502" i="10"/>
  <c r="G502" i="10"/>
  <c r="F502" i="10"/>
  <c r="L501" i="10"/>
  <c r="S501" i="10" s="1"/>
  <c r="J501" i="10"/>
  <c r="I501" i="10"/>
  <c r="M501" i="10" s="1"/>
  <c r="N501" i="10" s="1"/>
  <c r="G501" i="10"/>
  <c r="F501" i="10"/>
  <c r="M500" i="10"/>
  <c r="J500" i="10"/>
  <c r="L500" i="10" s="1"/>
  <c r="S500" i="10" s="1"/>
  <c r="I500" i="10"/>
  <c r="G500" i="10"/>
  <c r="F500" i="10"/>
  <c r="L499" i="10"/>
  <c r="S499" i="10" s="1"/>
  <c r="J499" i="10"/>
  <c r="I499" i="10"/>
  <c r="M499" i="10" s="1"/>
  <c r="N499" i="10" s="1"/>
  <c r="G499" i="10"/>
  <c r="F499" i="10"/>
  <c r="M498" i="10"/>
  <c r="J498" i="10"/>
  <c r="I498" i="10"/>
  <c r="G498" i="10"/>
  <c r="F498" i="10"/>
  <c r="L497" i="10"/>
  <c r="S497" i="10" s="1"/>
  <c r="J497" i="10"/>
  <c r="I497" i="10"/>
  <c r="G497" i="10"/>
  <c r="F497" i="10"/>
  <c r="M496" i="10"/>
  <c r="J496" i="10"/>
  <c r="I496" i="10"/>
  <c r="G496" i="10"/>
  <c r="F496" i="10"/>
  <c r="L495" i="10"/>
  <c r="S495" i="10" s="1"/>
  <c r="J495" i="10"/>
  <c r="I495" i="10"/>
  <c r="G495" i="10"/>
  <c r="F495" i="10"/>
  <c r="M494" i="10"/>
  <c r="J494" i="10"/>
  <c r="I494" i="10"/>
  <c r="G494" i="10"/>
  <c r="F494" i="10"/>
  <c r="L493" i="10"/>
  <c r="S493" i="10" s="1"/>
  <c r="J493" i="10"/>
  <c r="I493" i="10"/>
  <c r="G493" i="10"/>
  <c r="F493" i="10"/>
  <c r="M492" i="10"/>
  <c r="J492" i="10"/>
  <c r="I492" i="10"/>
  <c r="G492" i="10"/>
  <c r="F492" i="10"/>
  <c r="L491" i="10"/>
  <c r="S491" i="10" s="1"/>
  <c r="J491" i="10"/>
  <c r="I491" i="10"/>
  <c r="G491" i="10"/>
  <c r="F491" i="10"/>
  <c r="M490" i="10"/>
  <c r="J490" i="10"/>
  <c r="I490" i="10"/>
  <c r="G490" i="10"/>
  <c r="F490" i="10"/>
  <c r="L489" i="10"/>
  <c r="S489" i="10" s="1"/>
  <c r="J489" i="10"/>
  <c r="I489" i="10"/>
  <c r="G489" i="10"/>
  <c r="F489" i="10"/>
  <c r="M488" i="10"/>
  <c r="J488" i="10"/>
  <c r="I488" i="10"/>
  <c r="G488" i="10"/>
  <c r="F488" i="10"/>
  <c r="L487" i="10"/>
  <c r="S487" i="10" s="1"/>
  <c r="J487" i="10"/>
  <c r="I487" i="10"/>
  <c r="G487" i="10"/>
  <c r="F487" i="10"/>
  <c r="M486" i="10"/>
  <c r="J486" i="10"/>
  <c r="I486" i="10"/>
  <c r="G486" i="10"/>
  <c r="F486" i="10"/>
  <c r="L485" i="10"/>
  <c r="S485" i="10" s="1"/>
  <c r="J485" i="10"/>
  <c r="I485" i="10"/>
  <c r="G485" i="10"/>
  <c r="F485" i="10"/>
  <c r="M484" i="10"/>
  <c r="J484" i="10"/>
  <c r="I484" i="10"/>
  <c r="G484" i="10"/>
  <c r="F484" i="10"/>
  <c r="L483" i="10"/>
  <c r="S483" i="10" s="1"/>
  <c r="J483" i="10"/>
  <c r="I483" i="10"/>
  <c r="G483" i="10"/>
  <c r="F483" i="10"/>
  <c r="M482" i="10"/>
  <c r="J482" i="10"/>
  <c r="I482" i="10"/>
  <c r="G482" i="10"/>
  <c r="F482" i="10"/>
  <c r="L481" i="10"/>
  <c r="S481" i="10" s="1"/>
  <c r="J481" i="10"/>
  <c r="I481" i="10"/>
  <c r="G481" i="10"/>
  <c r="F481" i="10"/>
  <c r="M480" i="10"/>
  <c r="J480" i="10"/>
  <c r="I480" i="10"/>
  <c r="G480" i="10"/>
  <c r="F480" i="10"/>
  <c r="L479" i="10"/>
  <c r="S479" i="10" s="1"/>
  <c r="J479" i="10"/>
  <c r="I479" i="10"/>
  <c r="G479" i="10"/>
  <c r="F479" i="10"/>
  <c r="M478" i="10"/>
  <c r="J478" i="10"/>
  <c r="I478" i="10"/>
  <c r="G478" i="10"/>
  <c r="F478" i="10"/>
  <c r="L477" i="10"/>
  <c r="S477" i="10" s="1"/>
  <c r="J477" i="10"/>
  <c r="I477" i="10"/>
  <c r="G477" i="10"/>
  <c r="F477" i="10"/>
  <c r="M476" i="10"/>
  <c r="J476" i="10"/>
  <c r="I476" i="10"/>
  <c r="G476" i="10"/>
  <c r="F476" i="10"/>
  <c r="L475" i="10"/>
  <c r="S475" i="10" s="1"/>
  <c r="J475" i="10"/>
  <c r="I475" i="10"/>
  <c r="G475" i="10"/>
  <c r="F475" i="10"/>
  <c r="M474" i="10"/>
  <c r="J474" i="10"/>
  <c r="I474" i="10"/>
  <c r="G474" i="10"/>
  <c r="F474" i="10"/>
  <c r="L473" i="10"/>
  <c r="S473" i="10" s="1"/>
  <c r="J473" i="10"/>
  <c r="I473" i="10"/>
  <c r="G473" i="10"/>
  <c r="F473" i="10"/>
  <c r="M472" i="10"/>
  <c r="J472" i="10"/>
  <c r="I472" i="10"/>
  <c r="G472" i="10"/>
  <c r="F472" i="10"/>
  <c r="L471" i="10"/>
  <c r="S471" i="10" s="1"/>
  <c r="J471" i="10"/>
  <c r="I471" i="10"/>
  <c r="G471" i="10"/>
  <c r="F471" i="10"/>
  <c r="M470" i="10"/>
  <c r="J470" i="10"/>
  <c r="I470" i="10"/>
  <c r="G470" i="10"/>
  <c r="F470" i="10"/>
  <c r="L469" i="10"/>
  <c r="S469" i="10" s="1"/>
  <c r="J469" i="10"/>
  <c r="I469" i="10"/>
  <c r="G469" i="10"/>
  <c r="F469" i="10"/>
  <c r="M468" i="10"/>
  <c r="J468" i="10"/>
  <c r="I468" i="10"/>
  <c r="G468" i="10"/>
  <c r="F468" i="10"/>
  <c r="L467" i="10"/>
  <c r="S467" i="10" s="1"/>
  <c r="J467" i="10"/>
  <c r="I467" i="10"/>
  <c r="G467" i="10"/>
  <c r="F467" i="10"/>
  <c r="M466" i="10"/>
  <c r="J466" i="10"/>
  <c r="I466" i="10"/>
  <c r="G466" i="10"/>
  <c r="F466" i="10"/>
  <c r="L465" i="10"/>
  <c r="S465" i="10" s="1"/>
  <c r="J465" i="10"/>
  <c r="I465" i="10"/>
  <c r="G465" i="10"/>
  <c r="F465" i="10"/>
  <c r="M464" i="10"/>
  <c r="J464" i="10"/>
  <c r="I464" i="10"/>
  <c r="G464" i="10"/>
  <c r="F464" i="10"/>
  <c r="L463" i="10"/>
  <c r="S463" i="10" s="1"/>
  <c r="J463" i="10"/>
  <c r="I463" i="10"/>
  <c r="G463" i="10"/>
  <c r="F463" i="10"/>
  <c r="M462" i="10"/>
  <c r="J462" i="10"/>
  <c r="I462" i="10"/>
  <c r="G462" i="10"/>
  <c r="F462" i="10"/>
  <c r="L461" i="10"/>
  <c r="S461" i="10" s="1"/>
  <c r="J461" i="10"/>
  <c r="I461" i="10"/>
  <c r="G461" i="10"/>
  <c r="F461" i="10"/>
  <c r="M460" i="10"/>
  <c r="J460" i="10"/>
  <c r="I460" i="10"/>
  <c r="G460" i="10"/>
  <c r="F460" i="10"/>
  <c r="L459" i="10"/>
  <c r="S459" i="10" s="1"/>
  <c r="J459" i="10"/>
  <c r="I459" i="10"/>
  <c r="G459" i="10"/>
  <c r="F459" i="10"/>
  <c r="M458" i="10"/>
  <c r="J458" i="10"/>
  <c r="I458" i="10"/>
  <c r="G458" i="10"/>
  <c r="F458" i="10"/>
  <c r="L457" i="10"/>
  <c r="S457" i="10" s="1"/>
  <c r="J457" i="10"/>
  <c r="I457" i="10"/>
  <c r="G457" i="10"/>
  <c r="F457" i="10"/>
  <c r="M456" i="10"/>
  <c r="J456" i="10"/>
  <c r="I456" i="10"/>
  <c r="G456" i="10"/>
  <c r="F456" i="10"/>
  <c r="L455" i="10"/>
  <c r="S455" i="10" s="1"/>
  <c r="J455" i="10"/>
  <c r="I455" i="10"/>
  <c r="G455" i="10"/>
  <c r="F455" i="10"/>
  <c r="M454" i="10"/>
  <c r="J454" i="10"/>
  <c r="I454" i="10"/>
  <c r="G454" i="10"/>
  <c r="F454" i="10"/>
  <c r="L453" i="10"/>
  <c r="S453" i="10" s="1"/>
  <c r="J453" i="10"/>
  <c r="I453" i="10"/>
  <c r="G453" i="10"/>
  <c r="F453" i="10"/>
  <c r="M452" i="10"/>
  <c r="J452" i="10"/>
  <c r="I452" i="10"/>
  <c r="G452" i="10"/>
  <c r="F452" i="10"/>
  <c r="L451" i="10"/>
  <c r="S451" i="10" s="1"/>
  <c r="J451" i="10"/>
  <c r="I451" i="10"/>
  <c r="G451" i="10"/>
  <c r="F451" i="10"/>
  <c r="M450" i="10"/>
  <c r="J450" i="10"/>
  <c r="I450" i="10"/>
  <c r="G450" i="10"/>
  <c r="F450" i="10"/>
  <c r="L449" i="10"/>
  <c r="S449" i="10" s="1"/>
  <c r="J449" i="10"/>
  <c r="I449" i="10"/>
  <c r="G449" i="10"/>
  <c r="F449" i="10"/>
  <c r="M448" i="10"/>
  <c r="J448" i="10"/>
  <c r="I448" i="10"/>
  <c r="G448" i="10"/>
  <c r="F448" i="10"/>
  <c r="L447" i="10"/>
  <c r="S447" i="10" s="1"/>
  <c r="J447" i="10"/>
  <c r="I447" i="10"/>
  <c r="G447" i="10"/>
  <c r="F447" i="10"/>
  <c r="M446" i="10"/>
  <c r="J446" i="10"/>
  <c r="I446" i="10"/>
  <c r="G446" i="10"/>
  <c r="F446" i="10"/>
  <c r="L445" i="10"/>
  <c r="S445" i="10" s="1"/>
  <c r="J445" i="10"/>
  <c r="I445" i="10"/>
  <c r="G445" i="10"/>
  <c r="F445" i="10"/>
  <c r="M444" i="10"/>
  <c r="J444" i="10"/>
  <c r="I444" i="10"/>
  <c r="G444" i="10"/>
  <c r="F444" i="10"/>
  <c r="L443" i="10"/>
  <c r="S443" i="10" s="1"/>
  <c r="J443" i="10"/>
  <c r="I443" i="10"/>
  <c r="G443" i="10"/>
  <c r="F443" i="10"/>
  <c r="M442" i="10"/>
  <c r="J442" i="10"/>
  <c r="I442" i="10"/>
  <c r="G442" i="10"/>
  <c r="F442" i="10"/>
  <c r="L441" i="10"/>
  <c r="S441" i="10" s="1"/>
  <c r="J441" i="10"/>
  <c r="I441" i="10"/>
  <c r="G441" i="10"/>
  <c r="F441" i="10"/>
  <c r="M440" i="10"/>
  <c r="J440" i="10"/>
  <c r="I440" i="10"/>
  <c r="G440" i="10"/>
  <c r="F440" i="10"/>
  <c r="L439" i="10"/>
  <c r="S439" i="10" s="1"/>
  <c r="J439" i="10"/>
  <c r="I439" i="10"/>
  <c r="G439" i="10"/>
  <c r="F439" i="10"/>
  <c r="M438" i="10"/>
  <c r="J438" i="10"/>
  <c r="I438" i="10"/>
  <c r="G438" i="10"/>
  <c r="F438" i="10"/>
  <c r="L437" i="10"/>
  <c r="S437" i="10" s="1"/>
  <c r="J437" i="10"/>
  <c r="I437" i="10"/>
  <c r="G437" i="10"/>
  <c r="F437" i="10"/>
  <c r="M436" i="10"/>
  <c r="J436" i="10"/>
  <c r="I436" i="10"/>
  <c r="G436" i="10"/>
  <c r="F436" i="10"/>
  <c r="L435" i="10"/>
  <c r="S435" i="10" s="1"/>
  <c r="J435" i="10"/>
  <c r="I435" i="10"/>
  <c r="G435" i="10"/>
  <c r="F435" i="10"/>
  <c r="M434" i="10"/>
  <c r="J434" i="10"/>
  <c r="I434" i="10"/>
  <c r="G434" i="10"/>
  <c r="F434" i="10"/>
  <c r="L433" i="10"/>
  <c r="S433" i="10" s="1"/>
  <c r="J433" i="10"/>
  <c r="I433" i="10"/>
  <c r="G433" i="10"/>
  <c r="F433" i="10"/>
  <c r="M432" i="10"/>
  <c r="J432" i="10"/>
  <c r="I432" i="10"/>
  <c r="G432" i="10"/>
  <c r="F432" i="10"/>
  <c r="L431" i="10"/>
  <c r="S431" i="10" s="1"/>
  <c r="J431" i="10"/>
  <c r="I431" i="10"/>
  <c r="G431" i="10"/>
  <c r="F431" i="10"/>
  <c r="M430" i="10"/>
  <c r="J430" i="10"/>
  <c r="I430" i="10"/>
  <c r="G430" i="10"/>
  <c r="F430" i="10"/>
  <c r="L429" i="10"/>
  <c r="S429" i="10" s="1"/>
  <c r="J429" i="10"/>
  <c r="I429" i="10"/>
  <c r="G429" i="10"/>
  <c r="F429" i="10"/>
  <c r="M428" i="10"/>
  <c r="J428" i="10"/>
  <c r="I428" i="10"/>
  <c r="G428" i="10"/>
  <c r="F428" i="10"/>
  <c r="L427" i="10"/>
  <c r="S427" i="10" s="1"/>
  <c r="J427" i="10"/>
  <c r="I427" i="10"/>
  <c r="G427" i="10"/>
  <c r="F427" i="10"/>
  <c r="M426" i="10"/>
  <c r="J426" i="10"/>
  <c r="I426" i="10"/>
  <c r="G426" i="10"/>
  <c r="F426" i="10"/>
  <c r="L425" i="10"/>
  <c r="S425" i="10" s="1"/>
  <c r="J425" i="10"/>
  <c r="I425" i="10"/>
  <c r="G425" i="10"/>
  <c r="F425" i="10"/>
  <c r="M424" i="10"/>
  <c r="J424" i="10"/>
  <c r="I424" i="10"/>
  <c r="G424" i="10"/>
  <c r="F424" i="10"/>
  <c r="L423" i="10"/>
  <c r="S423" i="10" s="1"/>
  <c r="J423" i="10"/>
  <c r="I423" i="10"/>
  <c r="G423" i="10"/>
  <c r="F423" i="10"/>
  <c r="M422" i="10"/>
  <c r="J422" i="10"/>
  <c r="I422" i="10"/>
  <c r="G422" i="10"/>
  <c r="F422" i="10"/>
  <c r="L421" i="10"/>
  <c r="S421" i="10" s="1"/>
  <c r="J421" i="10"/>
  <c r="I421" i="10"/>
  <c r="G421" i="10"/>
  <c r="F421" i="10"/>
  <c r="M420" i="10"/>
  <c r="J420" i="10"/>
  <c r="I420" i="10"/>
  <c r="G420" i="10"/>
  <c r="F420" i="10"/>
  <c r="L419" i="10"/>
  <c r="S419" i="10" s="1"/>
  <c r="J419" i="10"/>
  <c r="I419" i="10"/>
  <c r="G419" i="10"/>
  <c r="F419" i="10"/>
  <c r="M418" i="10"/>
  <c r="J418" i="10"/>
  <c r="I418" i="10"/>
  <c r="G418" i="10"/>
  <c r="F418" i="10"/>
  <c r="L417" i="10"/>
  <c r="S417" i="10" s="1"/>
  <c r="J417" i="10"/>
  <c r="I417" i="10"/>
  <c r="G417" i="10"/>
  <c r="F417" i="10"/>
  <c r="M416" i="10"/>
  <c r="J416" i="10"/>
  <c r="I416" i="10"/>
  <c r="G416" i="10"/>
  <c r="F416" i="10"/>
  <c r="L415" i="10"/>
  <c r="S415" i="10" s="1"/>
  <c r="J415" i="10"/>
  <c r="I415" i="10"/>
  <c r="G415" i="10"/>
  <c r="F415" i="10"/>
  <c r="M414" i="10"/>
  <c r="J414" i="10"/>
  <c r="I414" i="10"/>
  <c r="G414" i="10"/>
  <c r="F414" i="10"/>
  <c r="L413" i="10"/>
  <c r="S413" i="10" s="1"/>
  <c r="J413" i="10"/>
  <c r="I413" i="10"/>
  <c r="G413" i="10"/>
  <c r="F413" i="10"/>
  <c r="M412" i="10"/>
  <c r="J412" i="10"/>
  <c r="I412" i="10"/>
  <c r="G412" i="10"/>
  <c r="F412" i="10"/>
  <c r="L411" i="10"/>
  <c r="S411" i="10" s="1"/>
  <c r="J411" i="10"/>
  <c r="I411" i="10"/>
  <c r="G411" i="10"/>
  <c r="F411" i="10"/>
  <c r="M410" i="10"/>
  <c r="J410" i="10"/>
  <c r="I410" i="10"/>
  <c r="G410" i="10"/>
  <c r="F410" i="10"/>
  <c r="L409" i="10"/>
  <c r="S409" i="10" s="1"/>
  <c r="J409" i="10"/>
  <c r="I409" i="10"/>
  <c r="G409" i="10"/>
  <c r="F409" i="10"/>
  <c r="M408" i="10"/>
  <c r="J408" i="10"/>
  <c r="I408" i="10"/>
  <c r="G408" i="10"/>
  <c r="F408" i="10"/>
  <c r="L407" i="10"/>
  <c r="S407" i="10" s="1"/>
  <c r="J407" i="10"/>
  <c r="I407" i="10"/>
  <c r="G407" i="10"/>
  <c r="F407" i="10"/>
  <c r="M406" i="10"/>
  <c r="J406" i="10"/>
  <c r="I406" i="10"/>
  <c r="G406" i="10"/>
  <c r="F406" i="10"/>
  <c r="L405" i="10"/>
  <c r="S405" i="10" s="1"/>
  <c r="J405" i="10"/>
  <c r="I405" i="10"/>
  <c r="G405" i="10"/>
  <c r="F405" i="10"/>
  <c r="M404" i="10"/>
  <c r="J404" i="10"/>
  <c r="I404" i="10"/>
  <c r="G404" i="10"/>
  <c r="F404" i="10"/>
  <c r="L403" i="10"/>
  <c r="S403" i="10" s="1"/>
  <c r="J403" i="10"/>
  <c r="I403" i="10"/>
  <c r="G403" i="10"/>
  <c r="F403" i="10"/>
  <c r="M402" i="10"/>
  <c r="J402" i="10"/>
  <c r="I402" i="10"/>
  <c r="G402" i="10"/>
  <c r="F402" i="10"/>
  <c r="L401" i="10"/>
  <c r="S401" i="10" s="1"/>
  <c r="J401" i="10"/>
  <c r="I401" i="10"/>
  <c r="G401" i="10"/>
  <c r="F401" i="10"/>
  <c r="M400" i="10"/>
  <c r="J400" i="10"/>
  <c r="I400" i="10"/>
  <c r="G400" i="10"/>
  <c r="F400" i="10"/>
  <c r="L399" i="10"/>
  <c r="S399" i="10" s="1"/>
  <c r="J399" i="10"/>
  <c r="I399" i="10"/>
  <c r="G399" i="10"/>
  <c r="F399" i="10"/>
  <c r="M398" i="10"/>
  <c r="J398" i="10"/>
  <c r="I398" i="10"/>
  <c r="G398" i="10"/>
  <c r="F398" i="10"/>
  <c r="L397" i="10"/>
  <c r="S397" i="10" s="1"/>
  <c r="J397" i="10"/>
  <c r="I397" i="10"/>
  <c r="G397" i="10"/>
  <c r="F397" i="10"/>
  <c r="M396" i="10"/>
  <c r="J396" i="10"/>
  <c r="I396" i="10"/>
  <c r="G396" i="10"/>
  <c r="F396" i="10"/>
  <c r="L395" i="10"/>
  <c r="S395" i="10" s="1"/>
  <c r="J395" i="10"/>
  <c r="I395" i="10"/>
  <c r="G395" i="10"/>
  <c r="F395" i="10"/>
  <c r="M394" i="10"/>
  <c r="J394" i="10"/>
  <c r="I394" i="10"/>
  <c r="G394" i="10"/>
  <c r="F394" i="10"/>
  <c r="L393" i="10"/>
  <c r="S393" i="10" s="1"/>
  <c r="J393" i="10"/>
  <c r="I393" i="10"/>
  <c r="G393" i="10"/>
  <c r="F393" i="10"/>
  <c r="M392" i="10"/>
  <c r="J392" i="10"/>
  <c r="I392" i="10"/>
  <c r="G392" i="10"/>
  <c r="F392" i="10"/>
  <c r="L391" i="10"/>
  <c r="S391" i="10" s="1"/>
  <c r="J391" i="10"/>
  <c r="I391" i="10"/>
  <c r="G391" i="10"/>
  <c r="F391" i="10"/>
  <c r="M390" i="10"/>
  <c r="J390" i="10"/>
  <c r="I390" i="10"/>
  <c r="G390" i="10"/>
  <c r="F390" i="10"/>
  <c r="L389" i="10"/>
  <c r="S389" i="10" s="1"/>
  <c r="J389" i="10"/>
  <c r="I389" i="10"/>
  <c r="G389" i="10"/>
  <c r="F389" i="10"/>
  <c r="M388" i="10"/>
  <c r="J388" i="10"/>
  <c r="I388" i="10"/>
  <c r="G388" i="10"/>
  <c r="F388" i="10"/>
  <c r="L387" i="10"/>
  <c r="S387" i="10" s="1"/>
  <c r="J387" i="10"/>
  <c r="I387" i="10"/>
  <c r="G387" i="10"/>
  <c r="F387" i="10"/>
  <c r="M386" i="10"/>
  <c r="J386" i="10"/>
  <c r="I386" i="10"/>
  <c r="G386" i="10"/>
  <c r="F386" i="10"/>
  <c r="L385" i="10"/>
  <c r="S385" i="10" s="1"/>
  <c r="J385" i="10"/>
  <c r="I385" i="10"/>
  <c r="G385" i="10"/>
  <c r="F385" i="10"/>
  <c r="M384" i="10"/>
  <c r="J384" i="10"/>
  <c r="I384" i="10"/>
  <c r="G384" i="10"/>
  <c r="F384" i="10"/>
  <c r="L383" i="10"/>
  <c r="S383" i="10" s="1"/>
  <c r="J383" i="10"/>
  <c r="I383" i="10"/>
  <c r="G383" i="10"/>
  <c r="F383" i="10"/>
  <c r="M382" i="10"/>
  <c r="J382" i="10"/>
  <c r="I382" i="10"/>
  <c r="G382" i="10"/>
  <c r="F382" i="10"/>
  <c r="L381" i="10"/>
  <c r="S381" i="10" s="1"/>
  <c r="J381" i="10"/>
  <c r="I381" i="10"/>
  <c r="G381" i="10"/>
  <c r="F381" i="10"/>
  <c r="M380" i="10"/>
  <c r="J380" i="10"/>
  <c r="I380" i="10"/>
  <c r="G380" i="10"/>
  <c r="F380" i="10"/>
  <c r="L379" i="10"/>
  <c r="S379" i="10" s="1"/>
  <c r="J379" i="10"/>
  <c r="I379" i="10"/>
  <c r="G379" i="10"/>
  <c r="F379" i="10"/>
  <c r="M378" i="10"/>
  <c r="J378" i="10"/>
  <c r="I378" i="10"/>
  <c r="G378" i="10"/>
  <c r="F378" i="10"/>
  <c r="L377" i="10"/>
  <c r="S377" i="10" s="1"/>
  <c r="J377" i="10"/>
  <c r="I377" i="10"/>
  <c r="G377" i="10"/>
  <c r="F377" i="10"/>
  <c r="M376" i="10"/>
  <c r="J376" i="10"/>
  <c r="I376" i="10"/>
  <c r="G376" i="10"/>
  <c r="F376" i="10"/>
  <c r="L375" i="10"/>
  <c r="S375" i="10" s="1"/>
  <c r="J375" i="10"/>
  <c r="I375" i="10"/>
  <c r="G375" i="10"/>
  <c r="F375" i="10"/>
  <c r="M374" i="10"/>
  <c r="J374" i="10"/>
  <c r="I374" i="10"/>
  <c r="G374" i="10"/>
  <c r="F374" i="10"/>
  <c r="L373" i="10"/>
  <c r="S373" i="10" s="1"/>
  <c r="J373" i="10"/>
  <c r="I373" i="10"/>
  <c r="G373" i="10"/>
  <c r="F373" i="10"/>
  <c r="M372" i="10"/>
  <c r="J372" i="10"/>
  <c r="I372" i="10"/>
  <c r="G372" i="10"/>
  <c r="F372" i="10"/>
  <c r="L371" i="10"/>
  <c r="S371" i="10" s="1"/>
  <c r="J371" i="10"/>
  <c r="I371" i="10"/>
  <c r="G371" i="10"/>
  <c r="F371" i="10"/>
  <c r="M370" i="10"/>
  <c r="J370" i="10"/>
  <c r="I370" i="10"/>
  <c r="G370" i="10"/>
  <c r="F370" i="10"/>
  <c r="L369" i="10"/>
  <c r="S369" i="10" s="1"/>
  <c r="J369" i="10"/>
  <c r="I369" i="10"/>
  <c r="G369" i="10"/>
  <c r="F369" i="10"/>
  <c r="M368" i="10"/>
  <c r="J368" i="10"/>
  <c r="I368" i="10"/>
  <c r="G368" i="10"/>
  <c r="F368" i="10"/>
  <c r="L367" i="10"/>
  <c r="S367" i="10" s="1"/>
  <c r="J367" i="10"/>
  <c r="I367" i="10"/>
  <c r="G367" i="10"/>
  <c r="F367" i="10"/>
  <c r="M366" i="10"/>
  <c r="J366" i="10"/>
  <c r="I366" i="10"/>
  <c r="G366" i="10"/>
  <c r="F366" i="10"/>
  <c r="L365" i="10"/>
  <c r="S365" i="10" s="1"/>
  <c r="J365" i="10"/>
  <c r="I365" i="10"/>
  <c r="G365" i="10"/>
  <c r="F365" i="10"/>
  <c r="M364" i="10"/>
  <c r="J364" i="10"/>
  <c r="I364" i="10"/>
  <c r="G364" i="10"/>
  <c r="F364" i="10"/>
  <c r="L363" i="10"/>
  <c r="S363" i="10" s="1"/>
  <c r="J363" i="10"/>
  <c r="I363" i="10"/>
  <c r="G363" i="10"/>
  <c r="F363" i="10"/>
  <c r="M362" i="10"/>
  <c r="J362" i="10"/>
  <c r="I362" i="10"/>
  <c r="G362" i="10"/>
  <c r="F362" i="10"/>
  <c r="L361" i="10"/>
  <c r="S361" i="10" s="1"/>
  <c r="J361" i="10"/>
  <c r="I361" i="10"/>
  <c r="G361" i="10"/>
  <c r="F361" i="10"/>
  <c r="M360" i="10"/>
  <c r="J360" i="10"/>
  <c r="I360" i="10"/>
  <c r="G360" i="10"/>
  <c r="F360" i="10"/>
  <c r="L359" i="10"/>
  <c r="S359" i="10" s="1"/>
  <c r="J359" i="10"/>
  <c r="I359" i="10"/>
  <c r="G359" i="10"/>
  <c r="F359" i="10"/>
  <c r="M358" i="10"/>
  <c r="J358" i="10"/>
  <c r="I358" i="10"/>
  <c r="G358" i="10"/>
  <c r="F358" i="10"/>
  <c r="L357" i="10"/>
  <c r="S357" i="10" s="1"/>
  <c r="J357" i="10"/>
  <c r="I357" i="10"/>
  <c r="G357" i="10"/>
  <c r="F357" i="10"/>
  <c r="M356" i="10"/>
  <c r="J356" i="10"/>
  <c r="I356" i="10"/>
  <c r="G356" i="10"/>
  <c r="F356" i="10"/>
  <c r="L355" i="10"/>
  <c r="S355" i="10" s="1"/>
  <c r="J355" i="10"/>
  <c r="I355" i="10"/>
  <c r="G355" i="10"/>
  <c r="F355" i="10"/>
  <c r="M354" i="10"/>
  <c r="J354" i="10"/>
  <c r="I354" i="10"/>
  <c r="G354" i="10"/>
  <c r="F354" i="10"/>
  <c r="L353" i="10"/>
  <c r="S353" i="10" s="1"/>
  <c r="J353" i="10"/>
  <c r="I353" i="10"/>
  <c r="G353" i="10"/>
  <c r="F353" i="10"/>
  <c r="M352" i="10"/>
  <c r="J352" i="10"/>
  <c r="I352" i="10"/>
  <c r="G352" i="10"/>
  <c r="F352" i="10"/>
  <c r="L351" i="10"/>
  <c r="S351" i="10" s="1"/>
  <c r="J351" i="10"/>
  <c r="I351" i="10"/>
  <c r="G351" i="10"/>
  <c r="F351" i="10"/>
  <c r="M350" i="10"/>
  <c r="J350" i="10"/>
  <c r="I350" i="10"/>
  <c r="G350" i="10"/>
  <c r="F350" i="10"/>
  <c r="L349" i="10"/>
  <c r="S349" i="10" s="1"/>
  <c r="J349" i="10"/>
  <c r="I349" i="10"/>
  <c r="G349" i="10"/>
  <c r="F349" i="10"/>
  <c r="M348" i="10"/>
  <c r="J348" i="10"/>
  <c r="I348" i="10"/>
  <c r="G348" i="10"/>
  <c r="F348" i="10"/>
  <c r="L347" i="10"/>
  <c r="S347" i="10" s="1"/>
  <c r="J347" i="10"/>
  <c r="I347" i="10"/>
  <c r="G347" i="10"/>
  <c r="F347" i="10"/>
  <c r="M346" i="10"/>
  <c r="J346" i="10"/>
  <c r="I346" i="10"/>
  <c r="G346" i="10"/>
  <c r="F346" i="10"/>
  <c r="L345" i="10"/>
  <c r="S345" i="10" s="1"/>
  <c r="J345" i="10"/>
  <c r="I345" i="10"/>
  <c r="G345" i="10"/>
  <c r="F345" i="10"/>
  <c r="M344" i="10"/>
  <c r="J344" i="10"/>
  <c r="I344" i="10"/>
  <c r="G344" i="10"/>
  <c r="F344" i="10"/>
  <c r="L343" i="10"/>
  <c r="S343" i="10" s="1"/>
  <c r="J343" i="10"/>
  <c r="I343" i="10"/>
  <c r="G343" i="10"/>
  <c r="F343" i="10"/>
  <c r="M342" i="10"/>
  <c r="J342" i="10"/>
  <c r="I342" i="10"/>
  <c r="G342" i="10"/>
  <c r="F342" i="10"/>
  <c r="L341" i="10"/>
  <c r="S341" i="10" s="1"/>
  <c r="J341" i="10"/>
  <c r="I341" i="10"/>
  <c r="G341" i="10"/>
  <c r="F341" i="10"/>
  <c r="M340" i="10"/>
  <c r="J340" i="10"/>
  <c r="I340" i="10"/>
  <c r="G340" i="10"/>
  <c r="F340" i="10"/>
  <c r="L339" i="10"/>
  <c r="S339" i="10" s="1"/>
  <c r="J339" i="10"/>
  <c r="I339" i="10"/>
  <c r="G339" i="10"/>
  <c r="F339" i="10"/>
  <c r="M338" i="10"/>
  <c r="J338" i="10"/>
  <c r="I338" i="10"/>
  <c r="G338" i="10"/>
  <c r="F338" i="10"/>
  <c r="L337" i="10"/>
  <c r="S337" i="10" s="1"/>
  <c r="J337" i="10"/>
  <c r="I337" i="10"/>
  <c r="G337" i="10"/>
  <c r="F337" i="10"/>
  <c r="M336" i="10"/>
  <c r="J336" i="10"/>
  <c r="I336" i="10"/>
  <c r="G336" i="10"/>
  <c r="F336" i="10"/>
  <c r="L335" i="10"/>
  <c r="S335" i="10" s="1"/>
  <c r="J335" i="10"/>
  <c r="I335" i="10"/>
  <c r="G335" i="10"/>
  <c r="F335" i="10"/>
  <c r="M334" i="10"/>
  <c r="J334" i="10"/>
  <c r="I334" i="10"/>
  <c r="G334" i="10"/>
  <c r="F334" i="10"/>
  <c r="L333" i="10"/>
  <c r="S333" i="10" s="1"/>
  <c r="J333" i="10"/>
  <c r="I333" i="10"/>
  <c r="G333" i="10"/>
  <c r="F333" i="10"/>
  <c r="M332" i="10"/>
  <c r="J332" i="10"/>
  <c r="I332" i="10"/>
  <c r="G332" i="10"/>
  <c r="F332" i="10"/>
  <c r="L331" i="10"/>
  <c r="S331" i="10" s="1"/>
  <c r="J331" i="10"/>
  <c r="I331" i="10"/>
  <c r="G331" i="10"/>
  <c r="F331" i="10"/>
  <c r="M330" i="10"/>
  <c r="J330" i="10"/>
  <c r="I330" i="10"/>
  <c r="G330" i="10"/>
  <c r="F330" i="10"/>
  <c r="L329" i="10"/>
  <c r="S329" i="10" s="1"/>
  <c r="J329" i="10"/>
  <c r="I329" i="10"/>
  <c r="G329" i="10"/>
  <c r="F329" i="10"/>
  <c r="M328" i="10"/>
  <c r="J328" i="10"/>
  <c r="I328" i="10"/>
  <c r="G328" i="10"/>
  <c r="F328" i="10"/>
  <c r="L327" i="10"/>
  <c r="S327" i="10" s="1"/>
  <c r="J327" i="10"/>
  <c r="I327" i="10"/>
  <c r="G327" i="10"/>
  <c r="F327" i="10"/>
  <c r="M326" i="10"/>
  <c r="J326" i="10"/>
  <c r="I326" i="10"/>
  <c r="G326" i="10"/>
  <c r="F326" i="10"/>
  <c r="L325" i="10"/>
  <c r="S325" i="10" s="1"/>
  <c r="J325" i="10"/>
  <c r="I325" i="10"/>
  <c r="G325" i="10"/>
  <c r="F325" i="10"/>
  <c r="M324" i="10"/>
  <c r="J324" i="10"/>
  <c r="I324" i="10"/>
  <c r="G324" i="10"/>
  <c r="F324" i="10"/>
  <c r="L323" i="10"/>
  <c r="S323" i="10" s="1"/>
  <c r="J323" i="10"/>
  <c r="I323" i="10"/>
  <c r="G323" i="10"/>
  <c r="F323" i="10"/>
  <c r="M322" i="10"/>
  <c r="J322" i="10"/>
  <c r="I322" i="10"/>
  <c r="G322" i="10"/>
  <c r="F322" i="10"/>
  <c r="L321" i="10"/>
  <c r="S321" i="10" s="1"/>
  <c r="J321" i="10"/>
  <c r="I321" i="10"/>
  <c r="G321" i="10"/>
  <c r="F321" i="10"/>
  <c r="M320" i="10"/>
  <c r="J320" i="10"/>
  <c r="I320" i="10"/>
  <c r="G320" i="10"/>
  <c r="F320" i="10"/>
  <c r="L319" i="10"/>
  <c r="S319" i="10" s="1"/>
  <c r="J319" i="10"/>
  <c r="I319" i="10"/>
  <c r="G319" i="10"/>
  <c r="F319" i="10"/>
  <c r="M318" i="10"/>
  <c r="J318" i="10"/>
  <c r="I318" i="10"/>
  <c r="G318" i="10"/>
  <c r="F318" i="10"/>
  <c r="L317" i="10"/>
  <c r="S317" i="10" s="1"/>
  <c r="J317" i="10"/>
  <c r="I317" i="10"/>
  <c r="G317" i="10"/>
  <c r="F317" i="10"/>
  <c r="M316" i="10"/>
  <c r="J316" i="10"/>
  <c r="I316" i="10"/>
  <c r="G316" i="10"/>
  <c r="F316" i="10"/>
  <c r="L315" i="10"/>
  <c r="S315" i="10" s="1"/>
  <c r="J315" i="10"/>
  <c r="I315" i="10"/>
  <c r="G315" i="10"/>
  <c r="F315" i="10"/>
  <c r="M314" i="10"/>
  <c r="J314" i="10"/>
  <c r="I314" i="10"/>
  <c r="G314" i="10"/>
  <c r="F314" i="10"/>
  <c r="L313" i="10"/>
  <c r="S313" i="10" s="1"/>
  <c r="J313" i="10"/>
  <c r="I313" i="10"/>
  <c r="G313" i="10"/>
  <c r="F313" i="10"/>
  <c r="M312" i="10"/>
  <c r="J312" i="10"/>
  <c r="I312" i="10"/>
  <c r="G312" i="10"/>
  <c r="F312" i="10"/>
  <c r="L311" i="10"/>
  <c r="S311" i="10" s="1"/>
  <c r="J311" i="10"/>
  <c r="I311" i="10"/>
  <c r="G311" i="10"/>
  <c r="F311" i="10"/>
  <c r="M310" i="10"/>
  <c r="J310" i="10"/>
  <c r="I310" i="10"/>
  <c r="G310" i="10"/>
  <c r="F310" i="10"/>
  <c r="L309" i="10"/>
  <c r="S309" i="10" s="1"/>
  <c r="J309" i="10"/>
  <c r="I309" i="10"/>
  <c r="G309" i="10"/>
  <c r="F309" i="10"/>
  <c r="M308" i="10"/>
  <c r="J308" i="10"/>
  <c r="I308" i="10"/>
  <c r="G308" i="10"/>
  <c r="F308" i="10"/>
  <c r="L307" i="10"/>
  <c r="S307" i="10" s="1"/>
  <c r="J307" i="10"/>
  <c r="I307" i="10"/>
  <c r="G307" i="10"/>
  <c r="F307" i="10"/>
  <c r="M306" i="10"/>
  <c r="J306" i="10"/>
  <c r="I306" i="10"/>
  <c r="G306" i="10"/>
  <c r="F306" i="10"/>
  <c r="L305" i="10"/>
  <c r="S305" i="10" s="1"/>
  <c r="J305" i="10"/>
  <c r="I305" i="10"/>
  <c r="G305" i="10"/>
  <c r="F305" i="10"/>
  <c r="M304" i="10"/>
  <c r="J304" i="10"/>
  <c r="I304" i="10"/>
  <c r="G304" i="10"/>
  <c r="F304" i="10"/>
  <c r="L303" i="10"/>
  <c r="S303" i="10" s="1"/>
  <c r="J303" i="10"/>
  <c r="I303" i="10"/>
  <c r="G303" i="10"/>
  <c r="F303" i="10"/>
  <c r="M302" i="10"/>
  <c r="J302" i="10"/>
  <c r="I302" i="10"/>
  <c r="G302" i="10"/>
  <c r="F302" i="10"/>
  <c r="L301" i="10"/>
  <c r="S301" i="10" s="1"/>
  <c r="J301" i="10"/>
  <c r="I301" i="10"/>
  <c r="G301" i="10"/>
  <c r="F301" i="10"/>
  <c r="M300" i="10"/>
  <c r="J300" i="10"/>
  <c r="I300" i="10"/>
  <c r="G300" i="10"/>
  <c r="F300" i="10"/>
  <c r="L299" i="10"/>
  <c r="S299" i="10" s="1"/>
  <c r="J299" i="10"/>
  <c r="I299" i="10"/>
  <c r="G299" i="10"/>
  <c r="F299" i="10"/>
  <c r="M298" i="10"/>
  <c r="J298" i="10"/>
  <c r="I298" i="10"/>
  <c r="G298" i="10"/>
  <c r="F298" i="10"/>
  <c r="L297" i="10"/>
  <c r="S297" i="10" s="1"/>
  <c r="J297" i="10"/>
  <c r="I297" i="10"/>
  <c r="G297" i="10"/>
  <c r="F297" i="10"/>
  <c r="M296" i="10"/>
  <c r="J296" i="10"/>
  <c r="I296" i="10"/>
  <c r="G296" i="10"/>
  <c r="F296" i="10"/>
  <c r="L295" i="10"/>
  <c r="S295" i="10" s="1"/>
  <c r="J295" i="10"/>
  <c r="I295" i="10"/>
  <c r="G295" i="10"/>
  <c r="F295" i="10"/>
  <c r="M294" i="10"/>
  <c r="J294" i="10"/>
  <c r="I294" i="10"/>
  <c r="G294" i="10"/>
  <c r="F294" i="10"/>
  <c r="L293" i="10"/>
  <c r="S293" i="10" s="1"/>
  <c r="J293" i="10"/>
  <c r="I293" i="10"/>
  <c r="G293" i="10"/>
  <c r="F293" i="10"/>
  <c r="M292" i="10"/>
  <c r="J292" i="10"/>
  <c r="I292" i="10"/>
  <c r="G292" i="10"/>
  <c r="F292" i="10"/>
  <c r="L291" i="10"/>
  <c r="S291" i="10" s="1"/>
  <c r="J291" i="10"/>
  <c r="I291" i="10"/>
  <c r="G291" i="10"/>
  <c r="F291" i="10"/>
  <c r="M290" i="10"/>
  <c r="J290" i="10"/>
  <c r="I290" i="10"/>
  <c r="G290" i="10"/>
  <c r="F290" i="10"/>
  <c r="L289" i="10"/>
  <c r="S289" i="10" s="1"/>
  <c r="J289" i="10"/>
  <c r="I289" i="10"/>
  <c r="G289" i="10"/>
  <c r="F289" i="10"/>
  <c r="M288" i="10"/>
  <c r="J288" i="10"/>
  <c r="I288" i="10"/>
  <c r="G288" i="10"/>
  <c r="F288" i="10"/>
  <c r="L287" i="10"/>
  <c r="S287" i="10" s="1"/>
  <c r="J287" i="10"/>
  <c r="I287" i="10"/>
  <c r="G287" i="10"/>
  <c r="F287" i="10"/>
  <c r="M286" i="10"/>
  <c r="J286" i="10"/>
  <c r="I286" i="10"/>
  <c r="G286" i="10"/>
  <c r="F286" i="10"/>
  <c r="L285" i="10"/>
  <c r="S285" i="10" s="1"/>
  <c r="J285" i="10"/>
  <c r="I285" i="10"/>
  <c r="G285" i="10"/>
  <c r="F285" i="10"/>
  <c r="M284" i="10"/>
  <c r="J284" i="10"/>
  <c r="I284" i="10"/>
  <c r="G284" i="10"/>
  <c r="F284" i="10"/>
  <c r="L283" i="10"/>
  <c r="S283" i="10" s="1"/>
  <c r="J283" i="10"/>
  <c r="I283" i="10"/>
  <c r="G283" i="10"/>
  <c r="F283" i="10"/>
  <c r="M282" i="10"/>
  <c r="J282" i="10"/>
  <c r="I282" i="10"/>
  <c r="G282" i="10"/>
  <c r="F282" i="10"/>
  <c r="L281" i="10"/>
  <c r="S281" i="10" s="1"/>
  <c r="J281" i="10"/>
  <c r="I281" i="10"/>
  <c r="G281" i="10"/>
  <c r="F281" i="10"/>
  <c r="M280" i="10"/>
  <c r="J280" i="10"/>
  <c r="I280" i="10"/>
  <c r="G280" i="10"/>
  <c r="F280" i="10"/>
  <c r="L279" i="10"/>
  <c r="S279" i="10" s="1"/>
  <c r="J279" i="10"/>
  <c r="I279" i="10"/>
  <c r="G279" i="10"/>
  <c r="F279" i="10"/>
  <c r="M278" i="10"/>
  <c r="J278" i="10"/>
  <c r="I278" i="10"/>
  <c r="G278" i="10"/>
  <c r="F278" i="10"/>
  <c r="L277" i="10"/>
  <c r="S277" i="10" s="1"/>
  <c r="J277" i="10"/>
  <c r="I277" i="10"/>
  <c r="G277" i="10"/>
  <c r="F277" i="10"/>
  <c r="M276" i="10"/>
  <c r="J276" i="10"/>
  <c r="I276" i="10"/>
  <c r="G276" i="10"/>
  <c r="F276" i="10"/>
  <c r="L275" i="10"/>
  <c r="S275" i="10" s="1"/>
  <c r="J275" i="10"/>
  <c r="I275" i="10"/>
  <c r="G275" i="10"/>
  <c r="F275" i="10"/>
  <c r="M274" i="10"/>
  <c r="J274" i="10"/>
  <c r="I274" i="10"/>
  <c r="G274" i="10"/>
  <c r="F274" i="10"/>
  <c r="L273" i="10"/>
  <c r="S273" i="10" s="1"/>
  <c r="J273" i="10"/>
  <c r="I273" i="10"/>
  <c r="G273" i="10"/>
  <c r="F273" i="10"/>
  <c r="M272" i="10"/>
  <c r="J272" i="10"/>
  <c r="I272" i="10"/>
  <c r="G272" i="10"/>
  <c r="F272" i="10"/>
  <c r="L271" i="10"/>
  <c r="S271" i="10" s="1"/>
  <c r="J271" i="10"/>
  <c r="I271" i="10"/>
  <c r="G271" i="10"/>
  <c r="F271" i="10"/>
  <c r="M270" i="10"/>
  <c r="J270" i="10"/>
  <c r="I270" i="10"/>
  <c r="G270" i="10"/>
  <c r="F270" i="10"/>
  <c r="L269" i="10"/>
  <c r="S269" i="10" s="1"/>
  <c r="J269" i="10"/>
  <c r="I269" i="10"/>
  <c r="G269" i="10"/>
  <c r="F269" i="10"/>
  <c r="M268" i="10"/>
  <c r="J268" i="10"/>
  <c r="I268" i="10"/>
  <c r="G268" i="10"/>
  <c r="F268" i="10"/>
  <c r="L267" i="10"/>
  <c r="S267" i="10" s="1"/>
  <c r="J267" i="10"/>
  <c r="I267" i="10"/>
  <c r="G267" i="10"/>
  <c r="F267" i="10"/>
  <c r="M266" i="10"/>
  <c r="J266" i="10"/>
  <c r="I266" i="10"/>
  <c r="G266" i="10"/>
  <c r="F266" i="10"/>
  <c r="L265" i="10"/>
  <c r="S265" i="10" s="1"/>
  <c r="J265" i="10"/>
  <c r="I265" i="10"/>
  <c r="G265" i="10"/>
  <c r="F265" i="10"/>
  <c r="M264" i="10"/>
  <c r="J264" i="10"/>
  <c r="I264" i="10"/>
  <c r="G264" i="10"/>
  <c r="F264" i="10"/>
  <c r="L263" i="10"/>
  <c r="S263" i="10" s="1"/>
  <c r="J263" i="10"/>
  <c r="I263" i="10"/>
  <c r="G263" i="10"/>
  <c r="F263" i="10"/>
  <c r="M262" i="10"/>
  <c r="J262" i="10"/>
  <c r="I262" i="10"/>
  <c r="G262" i="10"/>
  <c r="F262" i="10"/>
  <c r="L261" i="10"/>
  <c r="S261" i="10" s="1"/>
  <c r="J261" i="10"/>
  <c r="I261" i="10"/>
  <c r="G261" i="10"/>
  <c r="F261" i="10"/>
  <c r="M260" i="10"/>
  <c r="J260" i="10"/>
  <c r="I260" i="10"/>
  <c r="G260" i="10"/>
  <c r="F260" i="10"/>
  <c r="L259" i="10"/>
  <c r="S259" i="10" s="1"/>
  <c r="J259" i="10"/>
  <c r="I259" i="10"/>
  <c r="G259" i="10"/>
  <c r="F259" i="10"/>
  <c r="M258" i="10"/>
  <c r="J258" i="10"/>
  <c r="I258" i="10"/>
  <c r="G258" i="10"/>
  <c r="F258" i="10"/>
  <c r="L257" i="10"/>
  <c r="S257" i="10" s="1"/>
  <c r="J257" i="10"/>
  <c r="I257" i="10"/>
  <c r="G257" i="10"/>
  <c r="F257" i="10"/>
  <c r="M256" i="10"/>
  <c r="J256" i="10"/>
  <c r="I256" i="10"/>
  <c r="G256" i="10"/>
  <c r="F256" i="10"/>
  <c r="L255" i="10"/>
  <c r="S255" i="10" s="1"/>
  <c r="J255" i="10"/>
  <c r="I255" i="10"/>
  <c r="G255" i="10"/>
  <c r="F255" i="10"/>
  <c r="M254" i="10"/>
  <c r="J254" i="10"/>
  <c r="I254" i="10"/>
  <c r="G254" i="10"/>
  <c r="F254" i="10"/>
  <c r="L253" i="10"/>
  <c r="S253" i="10" s="1"/>
  <c r="J253" i="10"/>
  <c r="I253" i="10"/>
  <c r="G253" i="10"/>
  <c r="F253" i="10"/>
  <c r="M252" i="10"/>
  <c r="J252" i="10"/>
  <c r="I252" i="10"/>
  <c r="G252" i="10"/>
  <c r="F252" i="10"/>
  <c r="L251" i="10"/>
  <c r="S251" i="10" s="1"/>
  <c r="J251" i="10"/>
  <c r="I251" i="10"/>
  <c r="G251" i="10"/>
  <c r="F251" i="10"/>
  <c r="M250" i="10"/>
  <c r="J250" i="10"/>
  <c r="I250" i="10"/>
  <c r="G250" i="10"/>
  <c r="F250" i="10"/>
  <c r="L249" i="10"/>
  <c r="S249" i="10" s="1"/>
  <c r="J249" i="10"/>
  <c r="I249" i="10"/>
  <c r="G249" i="10"/>
  <c r="F249" i="10"/>
  <c r="M248" i="10"/>
  <c r="J248" i="10"/>
  <c r="I248" i="10"/>
  <c r="G248" i="10"/>
  <c r="F248" i="10"/>
  <c r="L247" i="10"/>
  <c r="S247" i="10" s="1"/>
  <c r="J247" i="10"/>
  <c r="I247" i="10"/>
  <c r="G247" i="10"/>
  <c r="F247" i="10"/>
  <c r="M246" i="10"/>
  <c r="J246" i="10"/>
  <c r="I246" i="10"/>
  <c r="G246" i="10"/>
  <c r="F246" i="10"/>
  <c r="L245" i="10"/>
  <c r="S245" i="10" s="1"/>
  <c r="J245" i="10"/>
  <c r="I245" i="10"/>
  <c r="G245" i="10"/>
  <c r="F245" i="10"/>
  <c r="M244" i="10"/>
  <c r="J244" i="10"/>
  <c r="I244" i="10"/>
  <c r="G244" i="10"/>
  <c r="F244" i="10"/>
  <c r="L243" i="10"/>
  <c r="S243" i="10" s="1"/>
  <c r="J243" i="10"/>
  <c r="I243" i="10"/>
  <c r="G243" i="10"/>
  <c r="F243" i="10"/>
  <c r="M242" i="10"/>
  <c r="J242" i="10"/>
  <c r="I242" i="10"/>
  <c r="G242" i="10"/>
  <c r="F242" i="10"/>
  <c r="L241" i="10"/>
  <c r="S241" i="10" s="1"/>
  <c r="J241" i="10"/>
  <c r="I241" i="10"/>
  <c r="G241" i="10"/>
  <c r="F241" i="10"/>
  <c r="M240" i="10"/>
  <c r="J240" i="10"/>
  <c r="I240" i="10"/>
  <c r="G240" i="10"/>
  <c r="F240" i="10"/>
  <c r="L239" i="10"/>
  <c r="S239" i="10" s="1"/>
  <c r="J239" i="10"/>
  <c r="I239" i="10"/>
  <c r="G239" i="10"/>
  <c r="F239" i="10"/>
  <c r="M238" i="10"/>
  <c r="J238" i="10"/>
  <c r="I238" i="10"/>
  <c r="G238" i="10"/>
  <c r="F238" i="10"/>
  <c r="L237" i="10"/>
  <c r="S237" i="10" s="1"/>
  <c r="J237" i="10"/>
  <c r="I237" i="10"/>
  <c r="G237" i="10"/>
  <c r="F237" i="10"/>
  <c r="M236" i="10"/>
  <c r="J236" i="10"/>
  <c r="I236" i="10"/>
  <c r="G236" i="10"/>
  <c r="F236" i="10"/>
  <c r="L235" i="10"/>
  <c r="S235" i="10" s="1"/>
  <c r="J235" i="10"/>
  <c r="I235" i="10"/>
  <c r="G235" i="10"/>
  <c r="F235" i="10"/>
  <c r="M234" i="10"/>
  <c r="J234" i="10"/>
  <c r="I234" i="10"/>
  <c r="G234" i="10"/>
  <c r="F234" i="10"/>
  <c r="L233" i="10"/>
  <c r="S233" i="10" s="1"/>
  <c r="J233" i="10"/>
  <c r="I233" i="10"/>
  <c r="G233" i="10"/>
  <c r="F233" i="10"/>
  <c r="M232" i="10"/>
  <c r="J232" i="10"/>
  <c r="I232" i="10"/>
  <c r="G232" i="10"/>
  <c r="F232" i="10"/>
  <c r="L231" i="10"/>
  <c r="S231" i="10" s="1"/>
  <c r="J231" i="10"/>
  <c r="I231" i="10"/>
  <c r="G231" i="10"/>
  <c r="F231" i="10"/>
  <c r="M230" i="10"/>
  <c r="J230" i="10"/>
  <c r="I230" i="10"/>
  <c r="G230" i="10"/>
  <c r="F230" i="10"/>
  <c r="L229" i="10"/>
  <c r="S229" i="10" s="1"/>
  <c r="J229" i="10"/>
  <c r="I229" i="10"/>
  <c r="G229" i="10"/>
  <c r="F229" i="10"/>
  <c r="M228" i="10"/>
  <c r="J228" i="10"/>
  <c r="I228" i="10"/>
  <c r="G228" i="10"/>
  <c r="F228" i="10"/>
  <c r="L227" i="10"/>
  <c r="S227" i="10" s="1"/>
  <c r="J227" i="10"/>
  <c r="I227" i="10"/>
  <c r="G227" i="10"/>
  <c r="F227" i="10"/>
  <c r="M226" i="10"/>
  <c r="J226" i="10"/>
  <c r="I226" i="10"/>
  <c r="G226" i="10"/>
  <c r="F226" i="10"/>
  <c r="L225" i="10"/>
  <c r="S225" i="10" s="1"/>
  <c r="J225" i="10"/>
  <c r="I225" i="10"/>
  <c r="G225" i="10"/>
  <c r="F225" i="10"/>
  <c r="M224" i="10"/>
  <c r="J224" i="10"/>
  <c r="I224" i="10"/>
  <c r="G224" i="10"/>
  <c r="F224" i="10"/>
  <c r="L223" i="10"/>
  <c r="S223" i="10" s="1"/>
  <c r="J223" i="10"/>
  <c r="I223" i="10"/>
  <c r="G223" i="10"/>
  <c r="F223" i="10"/>
  <c r="M222" i="10"/>
  <c r="J222" i="10"/>
  <c r="I222" i="10"/>
  <c r="G222" i="10"/>
  <c r="F222" i="10"/>
  <c r="L221" i="10"/>
  <c r="S221" i="10" s="1"/>
  <c r="J221" i="10"/>
  <c r="I221" i="10"/>
  <c r="G221" i="10"/>
  <c r="F221" i="10"/>
  <c r="M220" i="10"/>
  <c r="J220" i="10"/>
  <c r="I220" i="10"/>
  <c r="G220" i="10"/>
  <c r="F220" i="10"/>
  <c r="L219" i="10"/>
  <c r="S219" i="10" s="1"/>
  <c r="J219" i="10"/>
  <c r="I219" i="10"/>
  <c r="G219" i="10"/>
  <c r="F219" i="10"/>
  <c r="M218" i="10"/>
  <c r="J218" i="10"/>
  <c r="I218" i="10"/>
  <c r="G218" i="10"/>
  <c r="F218" i="10"/>
  <c r="L217" i="10"/>
  <c r="S217" i="10" s="1"/>
  <c r="J217" i="10"/>
  <c r="I217" i="10"/>
  <c r="G217" i="10"/>
  <c r="F217" i="10"/>
  <c r="M216" i="10"/>
  <c r="J216" i="10"/>
  <c r="I216" i="10"/>
  <c r="G216" i="10"/>
  <c r="F216" i="10"/>
  <c r="L215" i="10"/>
  <c r="S215" i="10" s="1"/>
  <c r="J215" i="10"/>
  <c r="I215" i="10"/>
  <c r="G215" i="10"/>
  <c r="F215" i="10"/>
  <c r="M214" i="10"/>
  <c r="J214" i="10"/>
  <c r="L214" i="10" s="1"/>
  <c r="S214" i="10" s="1"/>
  <c r="I214" i="10"/>
  <c r="G214" i="10"/>
  <c r="F214" i="10"/>
  <c r="L213" i="10"/>
  <c r="S213" i="10" s="1"/>
  <c r="J213" i="10"/>
  <c r="I213" i="10"/>
  <c r="M213" i="10" s="1"/>
  <c r="N213" i="10" s="1"/>
  <c r="G213" i="10"/>
  <c r="F213" i="10"/>
  <c r="M212" i="10"/>
  <c r="J212" i="10"/>
  <c r="L212" i="10" s="1"/>
  <c r="S212" i="10" s="1"/>
  <c r="I212" i="10"/>
  <c r="G212" i="10"/>
  <c r="F212" i="10"/>
  <c r="L211" i="10"/>
  <c r="S211" i="10" s="1"/>
  <c r="J211" i="10"/>
  <c r="I211" i="10"/>
  <c r="M211" i="10" s="1"/>
  <c r="N211" i="10" s="1"/>
  <c r="G211" i="10"/>
  <c r="F211" i="10"/>
  <c r="M210" i="10"/>
  <c r="J210" i="10"/>
  <c r="L210" i="10" s="1"/>
  <c r="S210" i="10" s="1"/>
  <c r="I210" i="10"/>
  <c r="G210" i="10"/>
  <c r="F210" i="10"/>
  <c r="L209" i="10"/>
  <c r="S209" i="10" s="1"/>
  <c r="J209" i="10"/>
  <c r="I209" i="10"/>
  <c r="M209" i="10" s="1"/>
  <c r="N209" i="10" s="1"/>
  <c r="G209" i="10"/>
  <c r="F209" i="10"/>
  <c r="M208" i="10"/>
  <c r="J208" i="10"/>
  <c r="L208" i="10" s="1"/>
  <c r="S208" i="10" s="1"/>
  <c r="I208" i="10"/>
  <c r="G208" i="10"/>
  <c r="F208" i="10"/>
  <c r="L207" i="10"/>
  <c r="S207" i="10" s="1"/>
  <c r="J207" i="10"/>
  <c r="I207" i="10"/>
  <c r="M207" i="10" s="1"/>
  <c r="N207" i="10" s="1"/>
  <c r="G207" i="10"/>
  <c r="F207" i="10"/>
  <c r="M206" i="10"/>
  <c r="J206" i="10"/>
  <c r="L206" i="10" s="1"/>
  <c r="S206" i="10" s="1"/>
  <c r="I206" i="10"/>
  <c r="G206" i="10"/>
  <c r="F206" i="10"/>
  <c r="L205" i="10"/>
  <c r="S205" i="10" s="1"/>
  <c r="J205" i="10"/>
  <c r="I205" i="10"/>
  <c r="M205" i="10" s="1"/>
  <c r="N205" i="10" s="1"/>
  <c r="G205" i="10"/>
  <c r="F205" i="10"/>
  <c r="M204" i="10"/>
  <c r="J204" i="10"/>
  <c r="L204" i="10" s="1"/>
  <c r="S204" i="10" s="1"/>
  <c r="I204" i="10"/>
  <c r="G204" i="10"/>
  <c r="F204" i="10"/>
  <c r="L203" i="10"/>
  <c r="S203" i="10" s="1"/>
  <c r="J203" i="10"/>
  <c r="I203" i="10"/>
  <c r="M203" i="10" s="1"/>
  <c r="N203" i="10" s="1"/>
  <c r="G203" i="10"/>
  <c r="F203" i="10"/>
  <c r="M202" i="10"/>
  <c r="J202" i="10"/>
  <c r="L202" i="10" s="1"/>
  <c r="S202" i="10" s="1"/>
  <c r="I202" i="10"/>
  <c r="G202" i="10"/>
  <c r="F202" i="10"/>
  <c r="L201" i="10"/>
  <c r="S201" i="10" s="1"/>
  <c r="J201" i="10"/>
  <c r="I201" i="10"/>
  <c r="M201" i="10" s="1"/>
  <c r="N201" i="10" s="1"/>
  <c r="G201" i="10"/>
  <c r="F201" i="10"/>
  <c r="M200" i="10"/>
  <c r="J200" i="10"/>
  <c r="L200" i="10" s="1"/>
  <c r="S200" i="10" s="1"/>
  <c r="I200" i="10"/>
  <c r="G200" i="10"/>
  <c r="F200" i="10"/>
  <c r="L199" i="10"/>
  <c r="S199" i="10" s="1"/>
  <c r="J199" i="10"/>
  <c r="I199" i="10"/>
  <c r="M199" i="10" s="1"/>
  <c r="N199" i="10" s="1"/>
  <c r="G199" i="10"/>
  <c r="F199" i="10"/>
  <c r="M198" i="10"/>
  <c r="J198" i="10"/>
  <c r="L198" i="10" s="1"/>
  <c r="S198" i="10" s="1"/>
  <c r="I198" i="10"/>
  <c r="G198" i="10"/>
  <c r="F198" i="10"/>
  <c r="L197" i="10"/>
  <c r="S197" i="10" s="1"/>
  <c r="J197" i="10"/>
  <c r="I197" i="10"/>
  <c r="M197" i="10" s="1"/>
  <c r="N197" i="10" s="1"/>
  <c r="G197" i="10"/>
  <c r="F197" i="10"/>
  <c r="M196" i="10"/>
  <c r="J196" i="10"/>
  <c r="L196" i="10" s="1"/>
  <c r="S196" i="10" s="1"/>
  <c r="I196" i="10"/>
  <c r="G196" i="10"/>
  <c r="F196" i="10"/>
  <c r="L195" i="10"/>
  <c r="S195" i="10" s="1"/>
  <c r="J195" i="10"/>
  <c r="I195" i="10"/>
  <c r="M195" i="10" s="1"/>
  <c r="N195" i="10" s="1"/>
  <c r="G195" i="10"/>
  <c r="F195" i="10"/>
  <c r="M194" i="10"/>
  <c r="J194" i="10"/>
  <c r="L194" i="10" s="1"/>
  <c r="S194" i="10" s="1"/>
  <c r="I194" i="10"/>
  <c r="G194" i="10"/>
  <c r="F194" i="10"/>
  <c r="L193" i="10"/>
  <c r="S193" i="10" s="1"/>
  <c r="J193" i="10"/>
  <c r="I193" i="10"/>
  <c r="M193" i="10" s="1"/>
  <c r="N193" i="10" s="1"/>
  <c r="G193" i="10"/>
  <c r="F193" i="10"/>
  <c r="M192" i="10"/>
  <c r="J192" i="10"/>
  <c r="L192" i="10" s="1"/>
  <c r="S192" i="10" s="1"/>
  <c r="I192" i="10"/>
  <c r="G192" i="10"/>
  <c r="F192" i="10"/>
  <c r="L191" i="10"/>
  <c r="S191" i="10" s="1"/>
  <c r="J191" i="10"/>
  <c r="I191" i="10"/>
  <c r="M191" i="10" s="1"/>
  <c r="N191" i="10" s="1"/>
  <c r="G191" i="10"/>
  <c r="F191" i="10"/>
  <c r="M190" i="10"/>
  <c r="J190" i="10"/>
  <c r="L190" i="10" s="1"/>
  <c r="S190" i="10" s="1"/>
  <c r="I190" i="10"/>
  <c r="G190" i="10"/>
  <c r="F190" i="10"/>
  <c r="L189" i="10"/>
  <c r="S189" i="10" s="1"/>
  <c r="J189" i="10"/>
  <c r="I189" i="10"/>
  <c r="M189" i="10" s="1"/>
  <c r="N189" i="10" s="1"/>
  <c r="G189" i="10"/>
  <c r="F189" i="10"/>
  <c r="M188" i="10"/>
  <c r="J188" i="10"/>
  <c r="L188" i="10" s="1"/>
  <c r="S188" i="10" s="1"/>
  <c r="I188" i="10"/>
  <c r="G188" i="10"/>
  <c r="F188" i="10"/>
  <c r="L187" i="10"/>
  <c r="S187" i="10" s="1"/>
  <c r="J187" i="10"/>
  <c r="I187" i="10"/>
  <c r="M187" i="10" s="1"/>
  <c r="N187" i="10" s="1"/>
  <c r="G187" i="10"/>
  <c r="F187" i="10"/>
  <c r="M186" i="10"/>
  <c r="J186" i="10"/>
  <c r="L186" i="10" s="1"/>
  <c r="S186" i="10" s="1"/>
  <c r="I186" i="10"/>
  <c r="G186" i="10"/>
  <c r="F186" i="10"/>
  <c r="L185" i="10"/>
  <c r="S185" i="10" s="1"/>
  <c r="J185" i="10"/>
  <c r="I185" i="10"/>
  <c r="M185" i="10" s="1"/>
  <c r="N185" i="10" s="1"/>
  <c r="G185" i="10"/>
  <c r="F185" i="10"/>
  <c r="M184" i="10"/>
  <c r="J184" i="10"/>
  <c r="L184" i="10" s="1"/>
  <c r="S184" i="10" s="1"/>
  <c r="I184" i="10"/>
  <c r="G184" i="10"/>
  <c r="F184" i="10"/>
  <c r="L183" i="10"/>
  <c r="S183" i="10" s="1"/>
  <c r="J183" i="10"/>
  <c r="I183" i="10"/>
  <c r="M183" i="10" s="1"/>
  <c r="N183" i="10" s="1"/>
  <c r="G183" i="10"/>
  <c r="F183" i="10"/>
  <c r="M182" i="10"/>
  <c r="J182" i="10"/>
  <c r="L182" i="10" s="1"/>
  <c r="S182" i="10" s="1"/>
  <c r="I182" i="10"/>
  <c r="G182" i="10"/>
  <c r="F182" i="10"/>
  <c r="L181" i="10"/>
  <c r="S181" i="10" s="1"/>
  <c r="J181" i="10"/>
  <c r="I181" i="10"/>
  <c r="M181" i="10" s="1"/>
  <c r="N181" i="10" s="1"/>
  <c r="G181" i="10"/>
  <c r="F181" i="10"/>
  <c r="M180" i="10"/>
  <c r="J180" i="10"/>
  <c r="L180" i="10" s="1"/>
  <c r="S180" i="10" s="1"/>
  <c r="I180" i="10"/>
  <c r="G180" i="10"/>
  <c r="F180" i="10"/>
  <c r="L179" i="10"/>
  <c r="S179" i="10" s="1"/>
  <c r="J179" i="10"/>
  <c r="I179" i="10"/>
  <c r="M179" i="10" s="1"/>
  <c r="N179" i="10" s="1"/>
  <c r="G179" i="10"/>
  <c r="F179" i="10"/>
  <c r="M178" i="10"/>
  <c r="J178" i="10"/>
  <c r="L178" i="10" s="1"/>
  <c r="S178" i="10" s="1"/>
  <c r="I178" i="10"/>
  <c r="G178" i="10"/>
  <c r="F178" i="10"/>
  <c r="L177" i="10"/>
  <c r="S177" i="10" s="1"/>
  <c r="J177" i="10"/>
  <c r="I177" i="10"/>
  <c r="M177" i="10" s="1"/>
  <c r="N177" i="10" s="1"/>
  <c r="G177" i="10"/>
  <c r="F177" i="10"/>
  <c r="M176" i="10"/>
  <c r="J176" i="10"/>
  <c r="L176" i="10" s="1"/>
  <c r="S176" i="10" s="1"/>
  <c r="I176" i="10"/>
  <c r="G176" i="10"/>
  <c r="F176" i="10"/>
  <c r="L175" i="10"/>
  <c r="S175" i="10" s="1"/>
  <c r="J175" i="10"/>
  <c r="I175" i="10"/>
  <c r="M175" i="10" s="1"/>
  <c r="N175" i="10" s="1"/>
  <c r="G175" i="10"/>
  <c r="F175" i="10"/>
  <c r="M174" i="10"/>
  <c r="J174" i="10"/>
  <c r="L174" i="10" s="1"/>
  <c r="S174" i="10" s="1"/>
  <c r="I174" i="10"/>
  <c r="G174" i="10"/>
  <c r="F174" i="10"/>
  <c r="L173" i="10"/>
  <c r="S173" i="10" s="1"/>
  <c r="J173" i="10"/>
  <c r="I173" i="10"/>
  <c r="M173" i="10" s="1"/>
  <c r="N173" i="10" s="1"/>
  <c r="G173" i="10"/>
  <c r="F173" i="10"/>
  <c r="M172" i="10"/>
  <c r="J172" i="10"/>
  <c r="L172" i="10" s="1"/>
  <c r="S172" i="10" s="1"/>
  <c r="I172" i="10"/>
  <c r="G172" i="10"/>
  <c r="F172" i="10"/>
  <c r="L171" i="10"/>
  <c r="S171" i="10" s="1"/>
  <c r="J171" i="10"/>
  <c r="I171" i="10"/>
  <c r="M171" i="10" s="1"/>
  <c r="N171" i="10" s="1"/>
  <c r="G171" i="10"/>
  <c r="F171" i="10"/>
  <c r="M170" i="10"/>
  <c r="J170" i="10"/>
  <c r="L170" i="10" s="1"/>
  <c r="S170" i="10" s="1"/>
  <c r="I170" i="10"/>
  <c r="G170" i="10"/>
  <c r="F170" i="10"/>
  <c r="L169" i="10"/>
  <c r="S169" i="10" s="1"/>
  <c r="J169" i="10"/>
  <c r="I169" i="10"/>
  <c r="M169" i="10" s="1"/>
  <c r="N169" i="10" s="1"/>
  <c r="G169" i="10"/>
  <c r="F169" i="10"/>
  <c r="M168" i="10"/>
  <c r="J168" i="10"/>
  <c r="L168" i="10" s="1"/>
  <c r="S168" i="10" s="1"/>
  <c r="I168" i="10"/>
  <c r="G168" i="10"/>
  <c r="F168" i="10"/>
  <c r="L167" i="10"/>
  <c r="S167" i="10" s="1"/>
  <c r="J167" i="10"/>
  <c r="I167" i="10"/>
  <c r="M167" i="10" s="1"/>
  <c r="N167" i="10" s="1"/>
  <c r="G167" i="10"/>
  <c r="F167" i="10"/>
  <c r="M166" i="10"/>
  <c r="J166" i="10"/>
  <c r="L166" i="10" s="1"/>
  <c r="S166" i="10" s="1"/>
  <c r="I166" i="10"/>
  <c r="G166" i="10"/>
  <c r="F166" i="10"/>
  <c r="L165" i="10"/>
  <c r="S165" i="10" s="1"/>
  <c r="J165" i="10"/>
  <c r="I165" i="10"/>
  <c r="M165" i="10" s="1"/>
  <c r="N165" i="10" s="1"/>
  <c r="G165" i="10"/>
  <c r="F165" i="10"/>
  <c r="M164" i="10"/>
  <c r="J164" i="10"/>
  <c r="L164" i="10" s="1"/>
  <c r="S164" i="10" s="1"/>
  <c r="I164" i="10"/>
  <c r="G164" i="10"/>
  <c r="F164" i="10"/>
  <c r="L163" i="10"/>
  <c r="S163" i="10" s="1"/>
  <c r="J163" i="10"/>
  <c r="I163" i="10"/>
  <c r="M163" i="10" s="1"/>
  <c r="N163" i="10" s="1"/>
  <c r="G163" i="10"/>
  <c r="F163" i="10"/>
  <c r="M162" i="10"/>
  <c r="J162" i="10"/>
  <c r="L162" i="10" s="1"/>
  <c r="S162" i="10" s="1"/>
  <c r="I162" i="10"/>
  <c r="G162" i="10"/>
  <c r="F162" i="10"/>
  <c r="L161" i="10"/>
  <c r="S161" i="10" s="1"/>
  <c r="J161" i="10"/>
  <c r="I161" i="10"/>
  <c r="M161" i="10" s="1"/>
  <c r="N161" i="10" s="1"/>
  <c r="G161" i="10"/>
  <c r="F161" i="10"/>
  <c r="M160" i="10"/>
  <c r="J160" i="10"/>
  <c r="L160" i="10" s="1"/>
  <c r="S160" i="10" s="1"/>
  <c r="I160" i="10"/>
  <c r="G160" i="10"/>
  <c r="F160" i="10"/>
  <c r="L159" i="10"/>
  <c r="S159" i="10" s="1"/>
  <c r="J159" i="10"/>
  <c r="I159" i="10"/>
  <c r="M159" i="10" s="1"/>
  <c r="N159" i="10" s="1"/>
  <c r="G159" i="10"/>
  <c r="F159" i="10"/>
  <c r="M158" i="10"/>
  <c r="J158" i="10"/>
  <c r="L158" i="10" s="1"/>
  <c r="S158" i="10" s="1"/>
  <c r="I158" i="10"/>
  <c r="G158" i="10"/>
  <c r="F158" i="10"/>
  <c r="L157" i="10"/>
  <c r="S157" i="10" s="1"/>
  <c r="J157" i="10"/>
  <c r="I157" i="10"/>
  <c r="M157" i="10" s="1"/>
  <c r="N157" i="10" s="1"/>
  <c r="G157" i="10"/>
  <c r="F157" i="10"/>
  <c r="M156" i="10"/>
  <c r="J156" i="10"/>
  <c r="L156" i="10" s="1"/>
  <c r="S156" i="10" s="1"/>
  <c r="I156" i="10"/>
  <c r="G156" i="10"/>
  <c r="F156" i="10"/>
  <c r="L155" i="10"/>
  <c r="S155" i="10" s="1"/>
  <c r="J155" i="10"/>
  <c r="I155" i="10"/>
  <c r="M155" i="10" s="1"/>
  <c r="N155" i="10" s="1"/>
  <c r="G155" i="10"/>
  <c r="F155" i="10"/>
  <c r="M154" i="10"/>
  <c r="J154" i="10"/>
  <c r="L154" i="10" s="1"/>
  <c r="S154" i="10" s="1"/>
  <c r="I154" i="10"/>
  <c r="G154" i="10"/>
  <c r="F154" i="10"/>
  <c r="L153" i="10"/>
  <c r="S153" i="10" s="1"/>
  <c r="J153" i="10"/>
  <c r="I153" i="10"/>
  <c r="M153" i="10" s="1"/>
  <c r="N153" i="10" s="1"/>
  <c r="G153" i="10"/>
  <c r="F153" i="10"/>
  <c r="M152" i="10"/>
  <c r="J152" i="10"/>
  <c r="L152" i="10" s="1"/>
  <c r="S152" i="10" s="1"/>
  <c r="I152" i="10"/>
  <c r="G152" i="10"/>
  <c r="F152" i="10"/>
  <c r="L151" i="10"/>
  <c r="S151" i="10" s="1"/>
  <c r="J151" i="10"/>
  <c r="I151" i="10"/>
  <c r="M151" i="10" s="1"/>
  <c r="N151" i="10" s="1"/>
  <c r="G151" i="10"/>
  <c r="F151" i="10"/>
  <c r="M150" i="10"/>
  <c r="J150" i="10"/>
  <c r="L150" i="10" s="1"/>
  <c r="S150" i="10" s="1"/>
  <c r="I150" i="10"/>
  <c r="G150" i="10"/>
  <c r="F150" i="10"/>
  <c r="L149" i="10"/>
  <c r="S149" i="10" s="1"/>
  <c r="J149" i="10"/>
  <c r="I149" i="10"/>
  <c r="M149" i="10" s="1"/>
  <c r="N149" i="10" s="1"/>
  <c r="G149" i="10"/>
  <c r="F149" i="10"/>
  <c r="M148" i="10"/>
  <c r="J148" i="10"/>
  <c r="L148" i="10" s="1"/>
  <c r="S148" i="10" s="1"/>
  <c r="I148" i="10"/>
  <c r="G148" i="10"/>
  <c r="F148" i="10"/>
  <c r="L147" i="10"/>
  <c r="S147" i="10" s="1"/>
  <c r="J147" i="10"/>
  <c r="I147" i="10"/>
  <c r="M147" i="10" s="1"/>
  <c r="N147" i="10" s="1"/>
  <c r="G147" i="10"/>
  <c r="F147" i="10"/>
  <c r="M146" i="10"/>
  <c r="J146" i="10"/>
  <c r="L146" i="10" s="1"/>
  <c r="S146" i="10" s="1"/>
  <c r="I146" i="10"/>
  <c r="G146" i="10"/>
  <c r="F146" i="10"/>
  <c r="L145" i="10"/>
  <c r="S145" i="10" s="1"/>
  <c r="J145" i="10"/>
  <c r="I145" i="10"/>
  <c r="M145" i="10" s="1"/>
  <c r="N145" i="10" s="1"/>
  <c r="G145" i="10"/>
  <c r="F145" i="10"/>
  <c r="M144" i="10"/>
  <c r="J144" i="10"/>
  <c r="L144" i="10" s="1"/>
  <c r="S144" i="10" s="1"/>
  <c r="I144" i="10"/>
  <c r="G144" i="10"/>
  <c r="F144" i="10"/>
  <c r="L143" i="10"/>
  <c r="S143" i="10" s="1"/>
  <c r="J143" i="10"/>
  <c r="I143" i="10"/>
  <c r="M143" i="10" s="1"/>
  <c r="N143" i="10" s="1"/>
  <c r="G143" i="10"/>
  <c r="F143" i="10"/>
  <c r="M142" i="10"/>
  <c r="J142" i="10"/>
  <c r="L142" i="10" s="1"/>
  <c r="S142" i="10" s="1"/>
  <c r="I142" i="10"/>
  <c r="G142" i="10"/>
  <c r="F142" i="10"/>
  <c r="L141" i="10"/>
  <c r="S141" i="10" s="1"/>
  <c r="J141" i="10"/>
  <c r="I141" i="10"/>
  <c r="M141" i="10" s="1"/>
  <c r="N141" i="10" s="1"/>
  <c r="G141" i="10"/>
  <c r="F141" i="10"/>
  <c r="M140" i="10"/>
  <c r="J140" i="10"/>
  <c r="L140" i="10" s="1"/>
  <c r="S140" i="10" s="1"/>
  <c r="I140" i="10"/>
  <c r="G140" i="10"/>
  <c r="F140" i="10"/>
  <c r="L139" i="10"/>
  <c r="S139" i="10" s="1"/>
  <c r="J139" i="10"/>
  <c r="I139" i="10"/>
  <c r="M139" i="10" s="1"/>
  <c r="N139" i="10" s="1"/>
  <c r="G139" i="10"/>
  <c r="F139" i="10"/>
  <c r="M138" i="10"/>
  <c r="J138" i="10"/>
  <c r="L138" i="10" s="1"/>
  <c r="S138" i="10" s="1"/>
  <c r="I138" i="10"/>
  <c r="G138" i="10"/>
  <c r="F138" i="10"/>
  <c r="L137" i="10"/>
  <c r="S137" i="10" s="1"/>
  <c r="J137" i="10"/>
  <c r="I137" i="10"/>
  <c r="M137" i="10" s="1"/>
  <c r="N137" i="10" s="1"/>
  <c r="G137" i="10"/>
  <c r="F137" i="10"/>
  <c r="M136" i="10"/>
  <c r="J136" i="10"/>
  <c r="L136" i="10" s="1"/>
  <c r="S136" i="10" s="1"/>
  <c r="I136" i="10"/>
  <c r="G136" i="10"/>
  <c r="F136" i="10"/>
  <c r="L135" i="10"/>
  <c r="S135" i="10" s="1"/>
  <c r="J135" i="10"/>
  <c r="I135" i="10"/>
  <c r="M135" i="10" s="1"/>
  <c r="N135" i="10" s="1"/>
  <c r="G135" i="10"/>
  <c r="F135" i="10"/>
  <c r="M134" i="10"/>
  <c r="J134" i="10"/>
  <c r="L134" i="10" s="1"/>
  <c r="S134" i="10" s="1"/>
  <c r="I134" i="10"/>
  <c r="G134" i="10"/>
  <c r="F134" i="10"/>
  <c r="L133" i="10"/>
  <c r="S133" i="10" s="1"/>
  <c r="J133" i="10"/>
  <c r="I133" i="10"/>
  <c r="M133" i="10" s="1"/>
  <c r="N133" i="10" s="1"/>
  <c r="G133" i="10"/>
  <c r="F133" i="10"/>
  <c r="M132" i="10"/>
  <c r="J132" i="10"/>
  <c r="L132" i="10" s="1"/>
  <c r="S132" i="10" s="1"/>
  <c r="I132" i="10"/>
  <c r="G132" i="10"/>
  <c r="F132" i="10"/>
  <c r="L131" i="10"/>
  <c r="S131" i="10" s="1"/>
  <c r="J131" i="10"/>
  <c r="I131" i="10"/>
  <c r="M131" i="10" s="1"/>
  <c r="N131" i="10" s="1"/>
  <c r="G131" i="10"/>
  <c r="F131" i="10"/>
  <c r="M130" i="10"/>
  <c r="J130" i="10"/>
  <c r="L130" i="10" s="1"/>
  <c r="S130" i="10" s="1"/>
  <c r="I130" i="10"/>
  <c r="G130" i="10"/>
  <c r="F130" i="10"/>
  <c r="L129" i="10"/>
  <c r="S129" i="10" s="1"/>
  <c r="J129" i="10"/>
  <c r="I129" i="10"/>
  <c r="M129" i="10" s="1"/>
  <c r="N129" i="10" s="1"/>
  <c r="G129" i="10"/>
  <c r="F129" i="10"/>
  <c r="M128" i="10"/>
  <c r="J128" i="10"/>
  <c r="L128" i="10" s="1"/>
  <c r="S128" i="10" s="1"/>
  <c r="I128" i="10"/>
  <c r="G128" i="10"/>
  <c r="F128" i="10"/>
  <c r="L127" i="10"/>
  <c r="S127" i="10" s="1"/>
  <c r="J127" i="10"/>
  <c r="I127" i="10"/>
  <c r="M127" i="10" s="1"/>
  <c r="N127" i="10" s="1"/>
  <c r="G127" i="10"/>
  <c r="F127" i="10"/>
  <c r="M126" i="10"/>
  <c r="J126" i="10"/>
  <c r="L126" i="10" s="1"/>
  <c r="S126" i="10" s="1"/>
  <c r="I126" i="10"/>
  <c r="G126" i="10"/>
  <c r="F126" i="10"/>
  <c r="L125" i="10"/>
  <c r="S125" i="10" s="1"/>
  <c r="J125" i="10"/>
  <c r="I125" i="10"/>
  <c r="M125" i="10" s="1"/>
  <c r="N125" i="10" s="1"/>
  <c r="G125" i="10"/>
  <c r="F125" i="10"/>
  <c r="M124" i="10"/>
  <c r="J124" i="10"/>
  <c r="L124" i="10" s="1"/>
  <c r="S124" i="10" s="1"/>
  <c r="I124" i="10"/>
  <c r="G124" i="10"/>
  <c r="F124" i="10"/>
  <c r="L123" i="10"/>
  <c r="S123" i="10" s="1"/>
  <c r="J123" i="10"/>
  <c r="I123" i="10"/>
  <c r="M123" i="10" s="1"/>
  <c r="N123" i="10" s="1"/>
  <c r="G123" i="10"/>
  <c r="F123" i="10"/>
  <c r="M122" i="10"/>
  <c r="J122" i="10"/>
  <c r="L122" i="10" s="1"/>
  <c r="S122" i="10" s="1"/>
  <c r="I122" i="10"/>
  <c r="G122" i="10"/>
  <c r="F122" i="10"/>
  <c r="L121" i="10"/>
  <c r="S121" i="10" s="1"/>
  <c r="J121" i="10"/>
  <c r="I121" i="10"/>
  <c r="M121" i="10" s="1"/>
  <c r="N121" i="10" s="1"/>
  <c r="G121" i="10"/>
  <c r="F121" i="10"/>
  <c r="M120" i="10"/>
  <c r="J120" i="10"/>
  <c r="L120" i="10" s="1"/>
  <c r="S120" i="10" s="1"/>
  <c r="I120" i="10"/>
  <c r="G120" i="10"/>
  <c r="F120" i="10"/>
  <c r="L119" i="10"/>
  <c r="S119" i="10" s="1"/>
  <c r="J119" i="10"/>
  <c r="I119" i="10"/>
  <c r="M119" i="10" s="1"/>
  <c r="N119" i="10" s="1"/>
  <c r="G119" i="10"/>
  <c r="F119" i="10"/>
  <c r="M118" i="10"/>
  <c r="J118" i="10"/>
  <c r="L118" i="10" s="1"/>
  <c r="S118" i="10" s="1"/>
  <c r="I118" i="10"/>
  <c r="G118" i="10"/>
  <c r="F118" i="10"/>
  <c r="L117" i="10"/>
  <c r="S117" i="10" s="1"/>
  <c r="J117" i="10"/>
  <c r="I117" i="10"/>
  <c r="M117" i="10" s="1"/>
  <c r="N117" i="10" s="1"/>
  <c r="G117" i="10"/>
  <c r="F117" i="10"/>
  <c r="M116" i="10"/>
  <c r="J116" i="10"/>
  <c r="L116" i="10" s="1"/>
  <c r="S116" i="10" s="1"/>
  <c r="I116" i="10"/>
  <c r="G116" i="10"/>
  <c r="F116" i="10"/>
  <c r="L115" i="10"/>
  <c r="S115" i="10" s="1"/>
  <c r="J115" i="10"/>
  <c r="I115" i="10"/>
  <c r="M115" i="10" s="1"/>
  <c r="N115" i="10" s="1"/>
  <c r="G115" i="10"/>
  <c r="F115" i="10"/>
  <c r="M114" i="10"/>
  <c r="J114" i="10"/>
  <c r="L114" i="10" s="1"/>
  <c r="S114" i="10" s="1"/>
  <c r="I114" i="10"/>
  <c r="G114" i="10"/>
  <c r="F114" i="10"/>
  <c r="L113" i="10"/>
  <c r="S113" i="10" s="1"/>
  <c r="J113" i="10"/>
  <c r="I113" i="10"/>
  <c r="M113" i="10" s="1"/>
  <c r="N113" i="10" s="1"/>
  <c r="G113" i="10"/>
  <c r="F113" i="10"/>
  <c r="M112" i="10"/>
  <c r="J112" i="10"/>
  <c r="L112" i="10" s="1"/>
  <c r="S112" i="10" s="1"/>
  <c r="I112" i="10"/>
  <c r="G112" i="10"/>
  <c r="F112" i="10"/>
  <c r="L111" i="10"/>
  <c r="S111" i="10" s="1"/>
  <c r="J111" i="10"/>
  <c r="I111" i="10"/>
  <c r="M111" i="10" s="1"/>
  <c r="N111" i="10" s="1"/>
  <c r="G111" i="10"/>
  <c r="F111" i="10"/>
  <c r="M110" i="10"/>
  <c r="J110" i="10"/>
  <c r="L110" i="10" s="1"/>
  <c r="S110" i="10" s="1"/>
  <c r="I110" i="10"/>
  <c r="G110" i="10"/>
  <c r="F110" i="10"/>
  <c r="L109" i="10"/>
  <c r="S109" i="10" s="1"/>
  <c r="J109" i="10"/>
  <c r="I109" i="10"/>
  <c r="M109" i="10" s="1"/>
  <c r="N109" i="10" s="1"/>
  <c r="G109" i="10"/>
  <c r="F109" i="10"/>
  <c r="M108" i="10"/>
  <c r="J108" i="10"/>
  <c r="L108" i="10" s="1"/>
  <c r="S108" i="10" s="1"/>
  <c r="I108" i="10"/>
  <c r="G108" i="10"/>
  <c r="F108" i="10"/>
  <c r="L107" i="10"/>
  <c r="S107" i="10" s="1"/>
  <c r="J107" i="10"/>
  <c r="I107" i="10"/>
  <c r="M107" i="10" s="1"/>
  <c r="N107" i="10" s="1"/>
  <c r="G107" i="10"/>
  <c r="F107" i="10"/>
  <c r="M106" i="10"/>
  <c r="J106" i="10"/>
  <c r="L106" i="10" s="1"/>
  <c r="S106" i="10" s="1"/>
  <c r="I106" i="10"/>
  <c r="G106" i="10"/>
  <c r="F106" i="10"/>
  <c r="L105" i="10"/>
  <c r="S105" i="10" s="1"/>
  <c r="J105" i="10"/>
  <c r="I105" i="10"/>
  <c r="M105" i="10" s="1"/>
  <c r="N105" i="10" s="1"/>
  <c r="G105" i="10"/>
  <c r="F105" i="10"/>
  <c r="M104" i="10"/>
  <c r="J104" i="10"/>
  <c r="L104" i="10" s="1"/>
  <c r="S104" i="10" s="1"/>
  <c r="I104" i="10"/>
  <c r="G104" i="10"/>
  <c r="F104" i="10"/>
  <c r="L103" i="10"/>
  <c r="S103" i="10" s="1"/>
  <c r="J103" i="10"/>
  <c r="I103" i="10"/>
  <c r="M103" i="10" s="1"/>
  <c r="N103" i="10" s="1"/>
  <c r="G103" i="10"/>
  <c r="F103" i="10"/>
  <c r="M102" i="10"/>
  <c r="J102" i="10"/>
  <c r="L102" i="10" s="1"/>
  <c r="S102" i="10" s="1"/>
  <c r="I102" i="10"/>
  <c r="G102" i="10"/>
  <c r="F102" i="10"/>
  <c r="L101" i="10"/>
  <c r="S101" i="10" s="1"/>
  <c r="J101" i="10"/>
  <c r="I101" i="10"/>
  <c r="M101" i="10" s="1"/>
  <c r="N101" i="10" s="1"/>
  <c r="G101" i="10"/>
  <c r="F101" i="10"/>
  <c r="M100" i="10"/>
  <c r="J100" i="10"/>
  <c r="L100" i="10" s="1"/>
  <c r="S100" i="10" s="1"/>
  <c r="I100" i="10"/>
  <c r="G100" i="10"/>
  <c r="F100" i="10"/>
  <c r="L99" i="10"/>
  <c r="S99" i="10" s="1"/>
  <c r="J99" i="10"/>
  <c r="I99" i="10"/>
  <c r="M99" i="10" s="1"/>
  <c r="N99" i="10" s="1"/>
  <c r="G99" i="10"/>
  <c r="F99" i="10"/>
  <c r="M98" i="10"/>
  <c r="J98" i="10"/>
  <c r="L98" i="10" s="1"/>
  <c r="S98" i="10" s="1"/>
  <c r="I98" i="10"/>
  <c r="G98" i="10"/>
  <c r="F98" i="10"/>
  <c r="L97" i="10"/>
  <c r="S97" i="10" s="1"/>
  <c r="J97" i="10"/>
  <c r="I97" i="10"/>
  <c r="M97" i="10" s="1"/>
  <c r="N97" i="10" s="1"/>
  <c r="G97" i="10"/>
  <c r="F97" i="10"/>
  <c r="M96" i="10"/>
  <c r="J96" i="10"/>
  <c r="L96" i="10" s="1"/>
  <c r="S96" i="10" s="1"/>
  <c r="I96" i="10"/>
  <c r="G96" i="10"/>
  <c r="F96" i="10"/>
  <c r="L95" i="10"/>
  <c r="S95" i="10" s="1"/>
  <c r="J95" i="10"/>
  <c r="I95" i="10"/>
  <c r="M95" i="10" s="1"/>
  <c r="N95" i="10" s="1"/>
  <c r="G95" i="10"/>
  <c r="F95" i="10"/>
  <c r="M94" i="10"/>
  <c r="J94" i="10"/>
  <c r="L94" i="10" s="1"/>
  <c r="S94" i="10" s="1"/>
  <c r="I94" i="10"/>
  <c r="G94" i="10"/>
  <c r="F94" i="10"/>
  <c r="L93" i="10"/>
  <c r="S93" i="10" s="1"/>
  <c r="J93" i="10"/>
  <c r="I93" i="10"/>
  <c r="M93" i="10" s="1"/>
  <c r="N93" i="10" s="1"/>
  <c r="G93" i="10"/>
  <c r="F93" i="10"/>
  <c r="M92" i="10"/>
  <c r="J92" i="10"/>
  <c r="L92" i="10" s="1"/>
  <c r="S92" i="10" s="1"/>
  <c r="I92" i="10"/>
  <c r="G92" i="10"/>
  <c r="F92" i="10"/>
  <c r="L91" i="10"/>
  <c r="S91" i="10" s="1"/>
  <c r="J91" i="10"/>
  <c r="I91" i="10"/>
  <c r="M91" i="10" s="1"/>
  <c r="N91" i="10" s="1"/>
  <c r="G91" i="10"/>
  <c r="F91" i="10"/>
  <c r="M90" i="10"/>
  <c r="J90" i="10"/>
  <c r="L90" i="10" s="1"/>
  <c r="S90" i="10" s="1"/>
  <c r="I90" i="10"/>
  <c r="G90" i="10"/>
  <c r="F90" i="10"/>
  <c r="L89" i="10"/>
  <c r="S89" i="10" s="1"/>
  <c r="J89" i="10"/>
  <c r="I89" i="10"/>
  <c r="M89" i="10" s="1"/>
  <c r="N89" i="10" s="1"/>
  <c r="G89" i="10"/>
  <c r="F89" i="10"/>
  <c r="M88" i="10"/>
  <c r="J88" i="10"/>
  <c r="L88" i="10" s="1"/>
  <c r="S88" i="10" s="1"/>
  <c r="I88" i="10"/>
  <c r="G88" i="10"/>
  <c r="F88" i="10"/>
  <c r="L87" i="10"/>
  <c r="S87" i="10" s="1"/>
  <c r="J87" i="10"/>
  <c r="I87" i="10"/>
  <c r="M87" i="10" s="1"/>
  <c r="N87" i="10" s="1"/>
  <c r="G87" i="10"/>
  <c r="F87" i="10"/>
  <c r="M86" i="10"/>
  <c r="J86" i="10"/>
  <c r="L86" i="10" s="1"/>
  <c r="S86" i="10" s="1"/>
  <c r="I86" i="10"/>
  <c r="G86" i="10"/>
  <c r="F86" i="10"/>
  <c r="L85" i="10"/>
  <c r="S85" i="10" s="1"/>
  <c r="J85" i="10"/>
  <c r="I85" i="10"/>
  <c r="M85" i="10" s="1"/>
  <c r="N85" i="10" s="1"/>
  <c r="G85" i="10"/>
  <c r="F85" i="10"/>
  <c r="M84" i="10"/>
  <c r="J84" i="10"/>
  <c r="L84" i="10" s="1"/>
  <c r="S84" i="10" s="1"/>
  <c r="I84" i="10"/>
  <c r="G84" i="10"/>
  <c r="F84" i="10"/>
  <c r="L83" i="10"/>
  <c r="S83" i="10" s="1"/>
  <c r="J83" i="10"/>
  <c r="I83" i="10"/>
  <c r="M83" i="10" s="1"/>
  <c r="N83" i="10" s="1"/>
  <c r="G83" i="10"/>
  <c r="F83" i="10"/>
  <c r="M82" i="10"/>
  <c r="J82" i="10"/>
  <c r="L82" i="10" s="1"/>
  <c r="S82" i="10" s="1"/>
  <c r="I82" i="10"/>
  <c r="G82" i="10"/>
  <c r="F82" i="10"/>
  <c r="L81" i="10"/>
  <c r="S81" i="10" s="1"/>
  <c r="J81" i="10"/>
  <c r="I81" i="10"/>
  <c r="M81" i="10" s="1"/>
  <c r="N81" i="10" s="1"/>
  <c r="G81" i="10"/>
  <c r="F81" i="10"/>
  <c r="M80" i="10"/>
  <c r="J80" i="10"/>
  <c r="L80" i="10" s="1"/>
  <c r="S80" i="10" s="1"/>
  <c r="I80" i="10"/>
  <c r="G80" i="10"/>
  <c r="F80" i="10"/>
  <c r="L79" i="10"/>
  <c r="S79" i="10" s="1"/>
  <c r="J79" i="10"/>
  <c r="I79" i="10"/>
  <c r="M79" i="10" s="1"/>
  <c r="N79" i="10" s="1"/>
  <c r="G79" i="10"/>
  <c r="F79" i="10"/>
  <c r="M78" i="10"/>
  <c r="J78" i="10"/>
  <c r="L78" i="10" s="1"/>
  <c r="S78" i="10" s="1"/>
  <c r="I78" i="10"/>
  <c r="G78" i="10"/>
  <c r="F78" i="10"/>
  <c r="L77" i="10"/>
  <c r="S77" i="10" s="1"/>
  <c r="J77" i="10"/>
  <c r="I77" i="10"/>
  <c r="M77" i="10" s="1"/>
  <c r="N77" i="10" s="1"/>
  <c r="G77" i="10"/>
  <c r="F77" i="10"/>
  <c r="M76" i="10"/>
  <c r="J76" i="10"/>
  <c r="L76" i="10" s="1"/>
  <c r="S76" i="10" s="1"/>
  <c r="I76" i="10"/>
  <c r="G76" i="10"/>
  <c r="F76" i="10"/>
  <c r="L75" i="10"/>
  <c r="S75" i="10" s="1"/>
  <c r="J75" i="10"/>
  <c r="I75" i="10"/>
  <c r="M75" i="10" s="1"/>
  <c r="N75" i="10" s="1"/>
  <c r="G75" i="10"/>
  <c r="F75" i="10"/>
  <c r="M74" i="10"/>
  <c r="J74" i="10"/>
  <c r="L74" i="10" s="1"/>
  <c r="S74" i="10" s="1"/>
  <c r="I74" i="10"/>
  <c r="G74" i="10"/>
  <c r="F74" i="10"/>
  <c r="L73" i="10"/>
  <c r="S73" i="10" s="1"/>
  <c r="J73" i="10"/>
  <c r="I73" i="10"/>
  <c r="M73" i="10" s="1"/>
  <c r="N73" i="10" s="1"/>
  <c r="G73" i="10"/>
  <c r="F73" i="10"/>
  <c r="M72" i="10"/>
  <c r="J72" i="10"/>
  <c r="L72" i="10" s="1"/>
  <c r="S72" i="10" s="1"/>
  <c r="I72" i="10"/>
  <c r="G72" i="10"/>
  <c r="F72" i="10"/>
  <c r="L71" i="10"/>
  <c r="S71" i="10" s="1"/>
  <c r="J71" i="10"/>
  <c r="I71" i="10"/>
  <c r="M71" i="10" s="1"/>
  <c r="N71" i="10" s="1"/>
  <c r="G71" i="10"/>
  <c r="F71" i="10"/>
  <c r="M70" i="10"/>
  <c r="J70" i="10"/>
  <c r="L70" i="10" s="1"/>
  <c r="S70" i="10" s="1"/>
  <c r="I70" i="10"/>
  <c r="G70" i="10"/>
  <c r="F70" i="10"/>
  <c r="L69" i="10"/>
  <c r="S69" i="10" s="1"/>
  <c r="J69" i="10"/>
  <c r="I69" i="10"/>
  <c r="M69" i="10" s="1"/>
  <c r="N69" i="10" s="1"/>
  <c r="G69" i="10"/>
  <c r="F69" i="10"/>
  <c r="M68" i="10"/>
  <c r="J68" i="10"/>
  <c r="L68" i="10" s="1"/>
  <c r="S68" i="10" s="1"/>
  <c r="I68" i="10"/>
  <c r="G68" i="10"/>
  <c r="F68" i="10"/>
  <c r="L67" i="10"/>
  <c r="S67" i="10" s="1"/>
  <c r="J67" i="10"/>
  <c r="I67" i="10"/>
  <c r="M67" i="10" s="1"/>
  <c r="N67" i="10" s="1"/>
  <c r="G67" i="10"/>
  <c r="F67" i="10"/>
  <c r="M66" i="10"/>
  <c r="J66" i="10"/>
  <c r="L66" i="10" s="1"/>
  <c r="S66" i="10" s="1"/>
  <c r="I66" i="10"/>
  <c r="G66" i="10"/>
  <c r="F66" i="10"/>
  <c r="L65" i="10"/>
  <c r="S65" i="10" s="1"/>
  <c r="J65" i="10"/>
  <c r="I65" i="10"/>
  <c r="M65" i="10" s="1"/>
  <c r="N65" i="10" s="1"/>
  <c r="G65" i="10"/>
  <c r="F65" i="10"/>
  <c r="M64" i="10"/>
  <c r="J64" i="10"/>
  <c r="L64" i="10" s="1"/>
  <c r="S64" i="10" s="1"/>
  <c r="I64" i="10"/>
  <c r="G64" i="10"/>
  <c r="F64" i="10"/>
  <c r="L63" i="10"/>
  <c r="S63" i="10" s="1"/>
  <c r="J63" i="10"/>
  <c r="I63" i="10"/>
  <c r="M63" i="10" s="1"/>
  <c r="N63" i="10" s="1"/>
  <c r="G63" i="10"/>
  <c r="F63" i="10"/>
  <c r="M62" i="10"/>
  <c r="J62" i="10"/>
  <c r="L62" i="10" s="1"/>
  <c r="S62" i="10" s="1"/>
  <c r="I62" i="10"/>
  <c r="G62" i="10"/>
  <c r="F62" i="10"/>
  <c r="L61" i="10"/>
  <c r="S61" i="10" s="1"/>
  <c r="J61" i="10"/>
  <c r="I61" i="10"/>
  <c r="M61" i="10" s="1"/>
  <c r="N61" i="10" s="1"/>
  <c r="G61" i="10"/>
  <c r="F61" i="10"/>
  <c r="M60" i="10"/>
  <c r="J60" i="10"/>
  <c r="L60" i="10" s="1"/>
  <c r="S60" i="10" s="1"/>
  <c r="I60" i="10"/>
  <c r="G60" i="10"/>
  <c r="F60" i="10"/>
  <c r="L59" i="10"/>
  <c r="S59" i="10" s="1"/>
  <c r="J59" i="10"/>
  <c r="I59" i="10"/>
  <c r="M59" i="10" s="1"/>
  <c r="N59" i="10" s="1"/>
  <c r="G59" i="10"/>
  <c r="F59" i="10"/>
  <c r="M58" i="10"/>
  <c r="J58" i="10"/>
  <c r="L58" i="10" s="1"/>
  <c r="S58" i="10" s="1"/>
  <c r="I58" i="10"/>
  <c r="G58" i="10"/>
  <c r="F58" i="10"/>
  <c r="L57" i="10"/>
  <c r="S57" i="10" s="1"/>
  <c r="J57" i="10"/>
  <c r="I57" i="10"/>
  <c r="M57" i="10" s="1"/>
  <c r="N57" i="10" s="1"/>
  <c r="G57" i="10"/>
  <c r="F57" i="10"/>
  <c r="M56" i="10"/>
  <c r="J56" i="10"/>
  <c r="L56" i="10" s="1"/>
  <c r="S56" i="10" s="1"/>
  <c r="I56" i="10"/>
  <c r="G56" i="10"/>
  <c r="F56" i="10"/>
  <c r="L55" i="10"/>
  <c r="S55" i="10" s="1"/>
  <c r="J55" i="10"/>
  <c r="I55" i="10"/>
  <c r="M55" i="10" s="1"/>
  <c r="N55" i="10" s="1"/>
  <c r="G55" i="10"/>
  <c r="F55" i="10"/>
  <c r="M54" i="10"/>
  <c r="J54" i="10"/>
  <c r="L54" i="10" s="1"/>
  <c r="S54" i="10" s="1"/>
  <c r="I54" i="10"/>
  <c r="G54" i="10"/>
  <c r="F54" i="10"/>
  <c r="L53" i="10"/>
  <c r="S53" i="10" s="1"/>
  <c r="J53" i="10"/>
  <c r="I53" i="10"/>
  <c r="M53" i="10" s="1"/>
  <c r="N53" i="10" s="1"/>
  <c r="G53" i="10"/>
  <c r="F53" i="10"/>
  <c r="M52" i="10"/>
  <c r="J52" i="10"/>
  <c r="L52" i="10" s="1"/>
  <c r="S52" i="10" s="1"/>
  <c r="I52" i="10"/>
  <c r="G52" i="10"/>
  <c r="F52" i="10"/>
  <c r="L51" i="10"/>
  <c r="S51" i="10" s="1"/>
  <c r="J51" i="10"/>
  <c r="I51" i="10"/>
  <c r="M51" i="10" s="1"/>
  <c r="N51" i="10" s="1"/>
  <c r="G51" i="10"/>
  <c r="F51" i="10"/>
  <c r="M50" i="10"/>
  <c r="J50" i="10"/>
  <c r="L50" i="10" s="1"/>
  <c r="S50" i="10" s="1"/>
  <c r="I50" i="10"/>
  <c r="G50" i="10"/>
  <c r="F50" i="10"/>
  <c r="L49" i="10"/>
  <c r="S49" i="10" s="1"/>
  <c r="J49" i="10"/>
  <c r="I49" i="10"/>
  <c r="M49" i="10" s="1"/>
  <c r="N49" i="10" s="1"/>
  <c r="G49" i="10"/>
  <c r="F49" i="10"/>
  <c r="M48" i="10"/>
  <c r="J48" i="10"/>
  <c r="L48" i="10" s="1"/>
  <c r="S48" i="10" s="1"/>
  <c r="I48" i="10"/>
  <c r="G48" i="10"/>
  <c r="F48" i="10"/>
  <c r="L47" i="10"/>
  <c r="S47" i="10" s="1"/>
  <c r="J47" i="10"/>
  <c r="I47" i="10"/>
  <c r="M47" i="10" s="1"/>
  <c r="N47" i="10" s="1"/>
  <c r="G47" i="10"/>
  <c r="F47" i="10"/>
  <c r="M46" i="10"/>
  <c r="J46" i="10"/>
  <c r="L46" i="10" s="1"/>
  <c r="S46" i="10" s="1"/>
  <c r="I46" i="10"/>
  <c r="G46" i="10"/>
  <c r="F46" i="10"/>
  <c r="L45" i="10"/>
  <c r="S45" i="10" s="1"/>
  <c r="J45" i="10"/>
  <c r="I45" i="10"/>
  <c r="M45" i="10" s="1"/>
  <c r="N45" i="10" s="1"/>
  <c r="G45" i="10"/>
  <c r="F45" i="10"/>
  <c r="M44" i="10"/>
  <c r="J44" i="10"/>
  <c r="L44" i="10" s="1"/>
  <c r="S44" i="10" s="1"/>
  <c r="I44" i="10"/>
  <c r="G44" i="10"/>
  <c r="F44" i="10"/>
  <c r="L43" i="10"/>
  <c r="S43" i="10" s="1"/>
  <c r="J43" i="10"/>
  <c r="I43" i="10"/>
  <c r="M43" i="10" s="1"/>
  <c r="N43" i="10" s="1"/>
  <c r="G43" i="10"/>
  <c r="F43" i="10"/>
  <c r="M42" i="10"/>
  <c r="J42" i="10"/>
  <c r="L42" i="10" s="1"/>
  <c r="S42" i="10" s="1"/>
  <c r="I42" i="10"/>
  <c r="G42" i="10"/>
  <c r="F42" i="10"/>
  <c r="L41" i="10"/>
  <c r="S41" i="10" s="1"/>
  <c r="J41" i="10"/>
  <c r="I41" i="10"/>
  <c r="M41" i="10" s="1"/>
  <c r="N41" i="10" s="1"/>
  <c r="G41" i="10"/>
  <c r="F41" i="10"/>
  <c r="M40" i="10"/>
  <c r="J40" i="10"/>
  <c r="L40" i="10" s="1"/>
  <c r="S40" i="10" s="1"/>
  <c r="I40" i="10"/>
  <c r="G40" i="10"/>
  <c r="F40" i="10"/>
  <c r="L39" i="10"/>
  <c r="S39" i="10" s="1"/>
  <c r="J39" i="10"/>
  <c r="I39" i="10"/>
  <c r="M39" i="10" s="1"/>
  <c r="N39" i="10" s="1"/>
  <c r="G39" i="10"/>
  <c r="F39" i="10"/>
  <c r="M38" i="10"/>
  <c r="J38" i="10"/>
  <c r="L38" i="10" s="1"/>
  <c r="S38" i="10" s="1"/>
  <c r="I38" i="10"/>
  <c r="G38" i="10"/>
  <c r="F38" i="10"/>
  <c r="L37" i="10"/>
  <c r="S37" i="10" s="1"/>
  <c r="J37" i="10"/>
  <c r="I37" i="10"/>
  <c r="M37" i="10" s="1"/>
  <c r="N37" i="10" s="1"/>
  <c r="G37" i="10"/>
  <c r="F37" i="10"/>
  <c r="M36" i="10"/>
  <c r="J36" i="10"/>
  <c r="L36" i="10" s="1"/>
  <c r="S36" i="10" s="1"/>
  <c r="I36" i="10"/>
  <c r="G36" i="10"/>
  <c r="F36" i="10"/>
  <c r="L35" i="10"/>
  <c r="S35" i="10" s="1"/>
  <c r="J35" i="10"/>
  <c r="I35" i="10"/>
  <c r="M35" i="10" s="1"/>
  <c r="N35" i="10" s="1"/>
  <c r="G35" i="10"/>
  <c r="F35" i="10"/>
  <c r="M34" i="10"/>
  <c r="J34" i="10"/>
  <c r="L34" i="10" s="1"/>
  <c r="S34" i="10" s="1"/>
  <c r="I34" i="10"/>
  <c r="G34" i="10"/>
  <c r="F34" i="10"/>
  <c r="L33" i="10"/>
  <c r="S33" i="10" s="1"/>
  <c r="J33" i="10"/>
  <c r="I33" i="10"/>
  <c r="M33" i="10" s="1"/>
  <c r="N33" i="10" s="1"/>
  <c r="G33" i="10"/>
  <c r="F33" i="10"/>
  <c r="M32" i="10"/>
  <c r="J32" i="10"/>
  <c r="L32" i="10" s="1"/>
  <c r="S32" i="10" s="1"/>
  <c r="I32" i="10"/>
  <c r="G32" i="10"/>
  <c r="F32" i="10"/>
  <c r="L31" i="10"/>
  <c r="S31" i="10" s="1"/>
  <c r="J31" i="10"/>
  <c r="I31" i="10"/>
  <c r="M31" i="10" s="1"/>
  <c r="N31" i="10" s="1"/>
  <c r="G31" i="10"/>
  <c r="F31" i="10"/>
  <c r="M30" i="10"/>
  <c r="J30" i="10"/>
  <c r="L30" i="10" s="1"/>
  <c r="S30" i="10" s="1"/>
  <c r="I30" i="10"/>
  <c r="G30" i="10"/>
  <c r="F30" i="10"/>
  <c r="L29" i="10"/>
  <c r="S29" i="10" s="1"/>
  <c r="J29" i="10"/>
  <c r="I29" i="10"/>
  <c r="M29" i="10" s="1"/>
  <c r="N29" i="10" s="1"/>
  <c r="G29" i="10"/>
  <c r="F29" i="10"/>
  <c r="M28" i="10"/>
  <c r="J28" i="10"/>
  <c r="L28" i="10" s="1"/>
  <c r="S28" i="10" s="1"/>
  <c r="I28" i="10"/>
  <c r="G28" i="10"/>
  <c r="F28" i="10"/>
  <c r="L27" i="10"/>
  <c r="S27" i="10" s="1"/>
  <c r="J27" i="10"/>
  <c r="I27" i="10"/>
  <c r="M27" i="10" s="1"/>
  <c r="N27" i="10" s="1"/>
  <c r="G27" i="10"/>
  <c r="F27" i="10"/>
  <c r="M26" i="10"/>
  <c r="J26" i="10"/>
  <c r="L26" i="10" s="1"/>
  <c r="S26" i="10" s="1"/>
  <c r="I26" i="10"/>
  <c r="G26" i="10"/>
  <c r="F26" i="10"/>
  <c r="L25" i="10"/>
  <c r="S25" i="10" s="1"/>
  <c r="J25" i="10"/>
  <c r="I25" i="10"/>
  <c r="M25" i="10" s="1"/>
  <c r="N25" i="10" s="1"/>
  <c r="G25" i="10"/>
  <c r="F25" i="10"/>
  <c r="M24" i="10"/>
  <c r="J24" i="10"/>
  <c r="L24" i="10" s="1"/>
  <c r="S24" i="10" s="1"/>
  <c r="I24" i="10"/>
  <c r="G24" i="10"/>
  <c r="F24" i="10"/>
  <c r="L23" i="10"/>
  <c r="S23" i="10" s="1"/>
  <c r="J23" i="10"/>
  <c r="I23" i="10"/>
  <c r="M23" i="10" s="1"/>
  <c r="N23" i="10" s="1"/>
  <c r="G23" i="10"/>
  <c r="F23" i="10"/>
  <c r="M22" i="10"/>
  <c r="J22" i="10"/>
  <c r="L22" i="10" s="1"/>
  <c r="S22" i="10" s="1"/>
  <c r="I22" i="10"/>
  <c r="G22" i="10"/>
  <c r="F22" i="10"/>
  <c r="L21" i="10"/>
  <c r="S21" i="10" s="1"/>
  <c r="J21" i="10"/>
  <c r="I21" i="10"/>
  <c r="M21" i="10" s="1"/>
  <c r="N21" i="10" s="1"/>
  <c r="G21" i="10"/>
  <c r="F21" i="10"/>
  <c r="M20" i="10"/>
  <c r="J20" i="10"/>
  <c r="L20" i="10" s="1"/>
  <c r="S20" i="10" s="1"/>
  <c r="I20" i="10"/>
  <c r="G20" i="10"/>
  <c r="F20" i="10"/>
  <c r="L19" i="10"/>
  <c r="S19" i="10" s="1"/>
  <c r="J19" i="10"/>
  <c r="I19" i="10"/>
  <c r="M19" i="10" s="1"/>
  <c r="N19" i="10" s="1"/>
  <c r="G19" i="10"/>
  <c r="F19" i="10"/>
  <c r="M18" i="10"/>
  <c r="J18" i="10"/>
  <c r="L18" i="10" s="1"/>
  <c r="S18" i="10" s="1"/>
  <c r="I18" i="10"/>
  <c r="G18" i="10"/>
  <c r="F18" i="10"/>
  <c r="L17" i="10"/>
  <c r="S17" i="10" s="1"/>
  <c r="J17" i="10"/>
  <c r="I17" i="10"/>
  <c r="M17" i="10" s="1"/>
  <c r="N17" i="10" s="1"/>
  <c r="G17" i="10"/>
  <c r="F17" i="10"/>
  <c r="M16" i="10"/>
  <c r="J16" i="10"/>
  <c r="L16" i="10" s="1"/>
  <c r="S16" i="10" s="1"/>
  <c r="I16" i="10"/>
  <c r="G16" i="10"/>
  <c r="F16" i="10"/>
  <c r="L15" i="10"/>
  <c r="S15" i="10" s="1"/>
  <c r="J15" i="10"/>
  <c r="I15" i="10"/>
  <c r="M15" i="10" s="1"/>
  <c r="N15" i="10" s="1"/>
  <c r="G15" i="10"/>
  <c r="F15" i="10"/>
  <c r="M14" i="10"/>
  <c r="J14" i="10"/>
  <c r="L14" i="10" s="1"/>
  <c r="S14" i="10" s="1"/>
  <c r="I14" i="10"/>
  <c r="G14" i="10"/>
  <c r="F14" i="10"/>
  <c r="L13" i="10"/>
  <c r="S13" i="10" s="1"/>
  <c r="J13" i="10"/>
  <c r="I13" i="10"/>
  <c r="M13" i="10" s="1"/>
  <c r="N13" i="10" s="1"/>
  <c r="G13" i="10"/>
  <c r="F13" i="10"/>
  <c r="M12" i="10"/>
  <c r="J12" i="10"/>
  <c r="L12" i="10" s="1"/>
  <c r="S12" i="10" s="1"/>
  <c r="I12" i="10"/>
  <c r="G12" i="10"/>
  <c r="F12" i="10"/>
  <c r="L11" i="10"/>
  <c r="S11" i="10" s="1"/>
  <c r="J11" i="10"/>
  <c r="I11" i="10"/>
  <c r="M11" i="10" s="1"/>
  <c r="N11" i="10" s="1"/>
  <c r="G11" i="10"/>
  <c r="F11" i="10"/>
  <c r="M10" i="10"/>
  <c r="J10" i="10"/>
  <c r="L10" i="10" s="1"/>
  <c r="S10" i="10" s="1"/>
  <c r="I10" i="10"/>
  <c r="G10" i="10"/>
  <c r="F10" i="10"/>
  <c r="L9" i="10"/>
  <c r="S9" i="10" s="1"/>
  <c r="J9" i="10"/>
  <c r="I9" i="10"/>
  <c r="M9" i="10" s="1"/>
  <c r="N9" i="10" s="1"/>
  <c r="G9" i="10"/>
  <c r="F9" i="10"/>
  <c r="M8" i="10"/>
  <c r="J8" i="10"/>
  <c r="L8" i="10" s="1"/>
  <c r="S8" i="10" s="1"/>
  <c r="I8" i="10"/>
  <c r="G8" i="10"/>
  <c r="F8" i="10"/>
  <c r="L7" i="10"/>
  <c r="S7" i="10" s="1"/>
  <c r="J7" i="10"/>
  <c r="I7" i="10"/>
  <c r="M7" i="10" s="1"/>
  <c r="N7" i="10" s="1"/>
  <c r="G7" i="10"/>
  <c r="F7" i="10"/>
  <c r="M6" i="10"/>
  <c r="J6" i="10"/>
  <c r="L6" i="10" s="1"/>
  <c r="S6" i="10" s="1"/>
  <c r="I6" i="10"/>
  <c r="G6" i="10"/>
  <c r="F6" i="10"/>
  <c r="L5" i="10"/>
  <c r="S5" i="10" s="1"/>
  <c r="J5" i="10"/>
  <c r="I5" i="10"/>
  <c r="M5" i="10" s="1"/>
  <c r="N5" i="10" s="1"/>
  <c r="G5" i="10"/>
  <c r="F5" i="10"/>
  <c r="M4" i="10"/>
  <c r="J4" i="10"/>
  <c r="L4" i="10" s="1"/>
  <c r="S4" i="10" s="1"/>
  <c r="I4" i="10"/>
  <c r="G4" i="10"/>
  <c r="F4" i="10"/>
  <c r="L3" i="10"/>
  <c r="S3" i="10" s="1"/>
  <c r="J3" i="10"/>
  <c r="I3" i="10"/>
  <c r="M3" i="10" s="1"/>
  <c r="N3" i="10" s="1"/>
  <c r="G3" i="10"/>
  <c r="F3" i="10"/>
  <c r="M72" i="8"/>
  <c r="J72" i="8"/>
  <c r="L72" i="8" s="1"/>
  <c r="R72" i="8" s="1"/>
  <c r="I72" i="8"/>
  <c r="G72" i="8"/>
  <c r="F72" i="8"/>
  <c r="L71" i="8"/>
  <c r="R71" i="8" s="1"/>
  <c r="J71" i="8"/>
  <c r="I71" i="8"/>
  <c r="M71" i="8" s="1"/>
  <c r="N71" i="8" s="1"/>
  <c r="G71" i="8"/>
  <c r="F71" i="8"/>
  <c r="M70" i="8"/>
  <c r="J70" i="8"/>
  <c r="L70" i="8" s="1"/>
  <c r="R70" i="8" s="1"/>
  <c r="I70" i="8"/>
  <c r="G70" i="8"/>
  <c r="F70" i="8"/>
  <c r="L69" i="8"/>
  <c r="R69" i="8" s="1"/>
  <c r="J69" i="8"/>
  <c r="I69" i="8"/>
  <c r="M69" i="8" s="1"/>
  <c r="N69" i="8" s="1"/>
  <c r="G69" i="8"/>
  <c r="F69" i="8"/>
  <c r="M68" i="8"/>
  <c r="J68" i="8"/>
  <c r="L68" i="8" s="1"/>
  <c r="R68" i="8" s="1"/>
  <c r="I68" i="8"/>
  <c r="G68" i="8"/>
  <c r="F68" i="8"/>
  <c r="L67" i="8"/>
  <c r="R67" i="8" s="1"/>
  <c r="J67" i="8"/>
  <c r="I67" i="8"/>
  <c r="M67" i="8" s="1"/>
  <c r="N67" i="8" s="1"/>
  <c r="G67" i="8"/>
  <c r="F67" i="8"/>
  <c r="M66" i="8"/>
  <c r="J66" i="8"/>
  <c r="L66" i="8" s="1"/>
  <c r="R66" i="8" s="1"/>
  <c r="I66" i="8"/>
  <c r="G66" i="8"/>
  <c r="F66" i="8"/>
  <c r="L65" i="8"/>
  <c r="R65" i="8" s="1"/>
  <c r="J65" i="8"/>
  <c r="I65" i="8"/>
  <c r="M65" i="8" s="1"/>
  <c r="N65" i="8" s="1"/>
  <c r="G65" i="8"/>
  <c r="F65" i="8"/>
  <c r="M64" i="8"/>
  <c r="J64" i="8"/>
  <c r="L64" i="8" s="1"/>
  <c r="R64" i="8" s="1"/>
  <c r="I64" i="8"/>
  <c r="G64" i="8"/>
  <c r="F64" i="8"/>
  <c r="L63" i="8"/>
  <c r="R63" i="8" s="1"/>
  <c r="J63" i="8"/>
  <c r="I63" i="8"/>
  <c r="M63" i="8" s="1"/>
  <c r="N63" i="8" s="1"/>
  <c r="G63" i="8"/>
  <c r="F63" i="8"/>
  <c r="M62" i="8"/>
  <c r="J62" i="8"/>
  <c r="L62" i="8" s="1"/>
  <c r="R62" i="8" s="1"/>
  <c r="I62" i="8"/>
  <c r="G62" i="8"/>
  <c r="F62" i="8"/>
  <c r="L61" i="8"/>
  <c r="R61" i="8" s="1"/>
  <c r="J61" i="8"/>
  <c r="I61" i="8"/>
  <c r="M61" i="8" s="1"/>
  <c r="N61" i="8" s="1"/>
  <c r="G61" i="8"/>
  <c r="F61" i="8"/>
  <c r="M60" i="8"/>
  <c r="J60" i="8"/>
  <c r="L60" i="8" s="1"/>
  <c r="R60" i="8" s="1"/>
  <c r="I60" i="8"/>
  <c r="G60" i="8"/>
  <c r="F60" i="8"/>
  <c r="L59" i="8"/>
  <c r="R59" i="8" s="1"/>
  <c r="J59" i="8"/>
  <c r="I59" i="8"/>
  <c r="M59" i="8" s="1"/>
  <c r="N59" i="8" s="1"/>
  <c r="G59" i="8"/>
  <c r="F59" i="8"/>
  <c r="M58" i="8"/>
  <c r="J58" i="8"/>
  <c r="L58" i="8" s="1"/>
  <c r="R58" i="8" s="1"/>
  <c r="I58" i="8"/>
  <c r="G58" i="8"/>
  <c r="F58" i="8"/>
  <c r="L57" i="8"/>
  <c r="R57" i="8" s="1"/>
  <c r="J57" i="8"/>
  <c r="I57" i="8"/>
  <c r="M57" i="8" s="1"/>
  <c r="N57" i="8" s="1"/>
  <c r="G57" i="8"/>
  <c r="F57" i="8"/>
  <c r="M56" i="8"/>
  <c r="J56" i="8"/>
  <c r="L56" i="8" s="1"/>
  <c r="R56" i="8" s="1"/>
  <c r="I56" i="8"/>
  <c r="G56" i="8"/>
  <c r="F56" i="8"/>
  <c r="L55" i="8"/>
  <c r="R55" i="8" s="1"/>
  <c r="J55" i="8"/>
  <c r="I55" i="8"/>
  <c r="M55" i="8" s="1"/>
  <c r="N55" i="8" s="1"/>
  <c r="G55" i="8"/>
  <c r="F55" i="8"/>
  <c r="M54" i="8"/>
  <c r="J54" i="8"/>
  <c r="L54" i="8" s="1"/>
  <c r="R54" i="8" s="1"/>
  <c r="I54" i="8"/>
  <c r="G54" i="8"/>
  <c r="F54" i="8"/>
  <c r="L53" i="8"/>
  <c r="R53" i="8" s="1"/>
  <c r="J53" i="8"/>
  <c r="I53" i="8"/>
  <c r="M53" i="8" s="1"/>
  <c r="N53" i="8" s="1"/>
  <c r="G53" i="8"/>
  <c r="F53" i="8"/>
  <c r="M52" i="8"/>
  <c r="J52" i="8"/>
  <c r="L52" i="8" s="1"/>
  <c r="R52" i="8" s="1"/>
  <c r="I52" i="8"/>
  <c r="G52" i="8"/>
  <c r="F52" i="8"/>
  <c r="L51" i="8"/>
  <c r="R51" i="8" s="1"/>
  <c r="J51" i="8"/>
  <c r="I51" i="8"/>
  <c r="M51" i="8" s="1"/>
  <c r="N51" i="8" s="1"/>
  <c r="G51" i="8"/>
  <c r="F51" i="8"/>
  <c r="M50" i="8"/>
  <c r="J50" i="8"/>
  <c r="L50" i="8" s="1"/>
  <c r="R50" i="8" s="1"/>
  <c r="I50" i="8"/>
  <c r="G50" i="8"/>
  <c r="F50" i="8"/>
  <c r="L49" i="8"/>
  <c r="R49" i="8" s="1"/>
  <c r="J49" i="8"/>
  <c r="I49" i="8"/>
  <c r="M49" i="8" s="1"/>
  <c r="N49" i="8" s="1"/>
  <c r="G49" i="8"/>
  <c r="F49" i="8"/>
  <c r="M48" i="8"/>
  <c r="J48" i="8"/>
  <c r="L48" i="8" s="1"/>
  <c r="R48" i="8" s="1"/>
  <c r="I48" i="8"/>
  <c r="G48" i="8"/>
  <c r="F48" i="8"/>
  <c r="J47" i="8"/>
  <c r="L47" i="8" s="1"/>
  <c r="R47" i="8" s="1"/>
  <c r="I47" i="8"/>
  <c r="G47" i="8"/>
  <c r="F47" i="8"/>
  <c r="L46" i="8"/>
  <c r="R46" i="8" s="1"/>
  <c r="J46" i="8"/>
  <c r="I46" i="8"/>
  <c r="M46" i="8" s="1"/>
  <c r="N46" i="8" s="1"/>
  <c r="G46" i="8"/>
  <c r="F46" i="8"/>
  <c r="M45" i="8"/>
  <c r="J45" i="8"/>
  <c r="L45" i="8" s="1"/>
  <c r="R45" i="8" s="1"/>
  <c r="I45" i="8"/>
  <c r="G45" i="8"/>
  <c r="F45" i="8"/>
  <c r="L44" i="8"/>
  <c r="R44" i="8" s="1"/>
  <c r="J44" i="8"/>
  <c r="I44" i="8"/>
  <c r="M44" i="8" s="1"/>
  <c r="N44" i="8" s="1"/>
  <c r="G44" i="8"/>
  <c r="F44" i="8"/>
  <c r="M43" i="8"/>
  <c r="J43" i="8"/>
  <c r="L43" i="8" s="1"/>
  <c r="R43" i="8" s="1"/>
  <c r="I43" i="8"/>
  <c r="G43" i="8"/>
  <c r="F43" i="8"/>
  <c r="L42" i="8"/>
  <c r="R42" i="8" s="1"/>
  <c r="J42" i="8"/>
  <c r="I42" i="8"/>
  <c r="M42" i="8" s="1"/>
  <c r="N42" i="8" s="1"/>
  <c r="G42" i="8"/>
  <c r="F42" i="8"/>
  <c r="M41" i="8"/>
  <c r="J41" i="8"/>
  <c r="L41" i="8" s="1"/>
  <c r="R41" i="8" s="1"/>
  <c r="I41" i="8"/>
  <c r="G41" i="8"/>
  <c r="F41" i="8"/>
  <c r="L40" i="8"/>
  <c r="R40" i="8" s="1"/>
  <c r="J40" i="8"/>
  <c r="I40" i="8"/>
  <c r="M40" i="8" s="1"/>
  <c r="N40" i="8" s="1"/>
  <c r="G40" i="8"/>
  <c r="F40" i="8"/>
  <c r="M39" i="8"/>
  <c r="J39" i="8"/>
  <c r="L39" i="8" s="1"/>
  <c r="R39" i="8" s="1"/>
  <c r="I39" i="8"/>
  <c r="G39" i="8"/>
  <c r="F39" i="8"/>
  <c r="L38" i="8"/>
  <c r="R38" i="8" s="1"/>
  <c r="J38" i="8"/>
  <c r="I38" i="8"/>
  <c r="M38" i="8" s="1"/>
  <c r="N38" i="8" s="1"/>
  <c r="G38" i="8"/>
  <c r="F38" i="8"/>
  <c r="M37" i="8"/>
  <c r="J37" i="8"/>
  <c r="L37" i="8" s="1"/>
  <c r="R37" i="8" s="1"/>
  <c r="I37" i="8"/>
  <c r="G37" i="8"/>
  <c r="F37" i="8"/>
  <c r="L36" i="8"/>
  <c r="R36" i="8" s="1"/>
  <c r="J36" i="8"/>
  <c r="I36" i="8"/>
  <c r="M36" i="8" s="1"/>
  <c r="N36" i="8" s="1"/>
  <c r="G36" i="8"/>
  <c r="F36" i="8"/>
  <c r="M35" i="8"/>
  <c r="J35" i="8"/>
  <c r="L35" i="8" s="1"/>
  <c r="R35" i="8" s="1"/>
  <c r="I35" i="8"/>
  <c r="G35" i="8"/>
  <c r="F35" i="8"/>
  <c r="L34" i="8"/>
  <c r="R34" i="8" s="1"/>
  <c r="J34" i="8"/>
  <c r="I34" i="8"/>
  <c r="M34" i="8" s="1"/>
  <c r="N34" i="8" s="1"/>
  <c r="G34" i="8"/>
  <c r="F34" i="8"/>
  <c r="M33" i="8"/>
  <c r="J33" i="8"/>
  <c r="L33" i="8" s="1"/>
  <c r="R33" i="8" s="1"/>
  <c r="I33" i="8"/>
  <c r="G33" i="8"/>
  <c r="F33" i="8"/>
  <c r="L32" i="8"/>
  <c r="R32" i="8" s="1"/>
  <c r="J32" i="8"/>
  <c r="I32" i="8"/>
  <c r="M32" i="8" s="1"/>
  <c r="N32" i="8" s="1"/>
  <c r="G32" i="8"/>
  <c r="F32" i="8"/>
  <c r="M31" i="8"/>
  <c r="J31" i="8"/>
  <c r="L31" i="8" s="1"/>
  <c r="R31" i="8" s="1"/>
  <c r="I31" i="8"/>
  <c r="G31" i="8"/>
  <c r="F31" i="8"/>
  <c r="L30" i="8"/>
  <c r="R30" i="8" s="1"/>
  <c r="J30" i="8"/>
  <c r="I30" i="8"/>
  <c r="M30" i="8" s="1"/>
  <c r="N30" i="8" s="1"/>
  <c r="G30" i="8"/>
  <c r="F30" i="8"/>
  <c r="M29" i="8"/>
  <c r="J29" i="8"/>
  <c r="L29" i="8" s="1"/>
  <c r="R29" i="8" s="1"/>
  <c r="I29" i="8"/>
  <c r="G29" i="8"/>
  <c r="F29" i="8"/>
  <c r="L28" i="8"/>
  <c r="R28" i="8" s="1"/>
  <c r="J28" i="8"/>
  <c r="I28" i="8"/>
  <c r="M28" i="8" s="1"/>
  <c r="N28" i="8" s="1"/>
  <c r="G28" i="8"/>
  <c r="F28" i="8"/>
  <c r="M27" i="8"/>
  <c r="J27" i="8"/>
  <c r="L27" i="8" s="1"/>
  <c r="R27" i="8" s="1"/>
  <c r="I27" i="8"/>
  <c r="G27" i="8"/>
  <c r="F27" i="8"/>
  <c r="L26" i="8"/>
  <c r="R26" i="8" s="1"/>
  <c r="J26" i="8"/>
  <c r="I26" i="8"/>
  <c r="M26" i="8" s="1"/>
  <c r="N26" i="8" s="1"/>
  <c r="G26" i="8"/>
  <c r="F26" i="8"/>
  <c r="M25" i="8"/>
  <c r="J25" i="8"/>
  <c r="L25" i="8" s="1"/>
  <c r="R25" i="8" s="1"/>
  <c r="I25" i="8"/>
  <c r="G25" i="8"/>
  <c r="F25" i="8"/>
  <c r="L24" i="8"/>
  <c r="R24" i="8" s="1"/>
  <c r="J24" i="8"/>
  <c r="I24" i="8"/>
  <c r="M24" i="8" s="1"/>
  <c r="N24" i="8" s="1"/>
  <c r="G24" i="8"/>
  <c r="F24" i="8"/>
  <c r="M23" i="8"/>
  <c r="J23" i="8"/>
  <c r="L23" i="8" s="1"/>
  <c r="R23" i="8" s="1"/>
  <c r="I23" i="8"/>
  <c r="G23" i="8"/>
  <c r="F23" i="8"/>
  <c r="L22" i="8"/>
  <c r="R22" i="8" s="1"/>
  <c r="J22" i="8"/>
  <c r="I22" i="8"/>
  <c r="M22" i="8" s="1"/>
  <c r="N22" i="8" s="1"/>
  <c r="G22" i="8"/>
  <c r="F22" i="8"/>
  <c r="M21" i="8"/>
  <c r="J21" i="8"/>
  <c r="L21" i="8" s="1"/>
  <c r="R21" i="8" s="1"/>
  <c r="I21" i="8"/>
  <c r="G21" i="8"/>
  <c r="F21" i="8"/>
  <c r="L20" i="8"/>
  <c r="R20" i="8" s="1"/>
  <c r="J20" i="8"/>
  <c r="I20" i="8"/>
  <c r="M20" i="8" s="1"/>
  <c r="N20" i="8" s="1"/>
  <c r="G20" i="8"/>
  <c r="F20" i="8"/>
  <c r="M19" i="8"/>
  <c r="J19" i="8"/>
  <c r="L19" i="8" s="1"/>
  <c r="R19" i="8" s="1"/>
  <c r="I19" i="8"/>
  <c r="G19" i="8"/>
  <c r="F19" i="8"/>
  <c r="L18" i="8"/>
  <c r="R18" i="8" s="1"/>
  <c r="J18" i="8"/>
  <c r="I18" i="8"/>
  <c r="M18" i="8" s="1"/>
  <c r="N18" i="8" s="1"/>
  <c r="G18" i="8"/>
  <c r="F18" i="8"/>
  <c r="M17" i="8"/>
  <c r="J17" i="8"/>
  <c r="L17" i="8" s="1"/>
  <c r="R17" i="8" s="1"/>
  <c r="I17" i="8"/>
  <c r="G17" i="8"/>
  <c r="F17" i="8"/>
  <c r="L16" i="8"/>
  <c r="R16" i="8" s="1"/>
  <c r="J16" i="8"/>
  <c r="I16" i="8"/>
  <c r="M16" i="8" s="1"/>
  <c r="N16" i="8" s="1"/>
  <c r="G16" i="8"/>
  <c r="F16" i="8"/>
  <c r="M15" i="8"/>
  <c r="J15" i="8"/>
  <c r="L15" i="8" s="1"/>
  <c r="R15" i="8" s="1"/>
  <c r="I15" i="8"/>
  <c r="G15" i="8"/>
  <c r="F15" i="8"/>
  <c r="L14" i="8"/>
  <c r="R14" i="8" s="1"/>
  <c r="J14" i="8"/>
  <c r="I14" i="8"/>
  <c r="M14" i="8" s="1"/>
  <c r="N14" i="8" s="1"/>
  <c r="G14" i="8"/>
  <c r="F14" i="8"/>
  <c r="M13" i="8"/>
  <c r="J13" i="8"/>
  <c r="L13" i="8" s="1"/>
  <c r="R13" i="8" s="1"/>
  <c r="I13" i="8"/>
  <c r="G13" i="8"/>
  <c r="F13" i="8"/>
  <c r="L12" i="8"/>
  <c r="R12" i="8" s="1"/>
  <c r="J12" i="8"/>
  <c r="I12" i="8"/>
  <c r="M12" i="8" s="1"/>
  <c r="N12" i="8" s="1"/>
  <c r="G12" i="8"/>
  <c r="F12" i="8"/>
  <c r="M11" i="8"/>
  <c r="J11" i="8"/>
  <c r="L11" i="8" s="1"/>
  <c r="R11" i="8" s="1"/>
  <c r="I11" i="8"/>
  <c r="G11" i="8"/>
  <c r="F11" i="8"/>
  <c r="L10" i="8"/>
  <c r="R10" i="8" s="1"/>
  <c r="J10" i="8"/>
  <c r="I10" i="8"/>
  <c r="M10" i="8" s="1"/>
  <c r="N10" i="8" s="1"/>
  <c r="G10" i="8"/>
  <c r="F10" i="8"/>
  <c r="M9" i="8"/>
  <c r="J9" i="8"/>
  <c r="L9" i="8" s="1"/>
  <c r="R9" i="8" s="1"/>
  <c r="I9" i="8"/>
  <c r="G9" i="8"/>
  <c r="F9" i="8"/>
  <c r="L8" i="8"/>
  <c r="R8" i="8" s="1"/>
  <c r="J8" i="8"/>
  <c r="I8" i="8"/>
  <c r="M8" i="8" s="1"/>
  <c r="N8" i="8" s="1"/>
  <c r="G8" i="8"/>
  <c r="F8" i="8"/>
  <c r="M7" i="8"/>
  <c r="J7" i="8"/>
  <c r="L7" i="8" s="1"/>
  <c r="R7" i="8" s="1"/>
  <c r="I7" i="8"/>
  <c r="G7" i="8"/>
  <c r="F7" i="8"/>
  <c r="L6" i="8"/>
  <c r="R6" i="8" s="1"/>
  <c r="J6" i="8"/>
  <c r="I6" i="8"/>
  <c r="M6" i="8" s="1"/>
  <c r="N6" i="8" s="1"/>
  <c r="G6" i="8"/>
  <c r="F6" i="8"/>
  <c r="M5" i="8"/>
  <c r="J5" i="8"/>
  <c r="L5" i="8" s="1"/>
  <c r="R5" i="8" s="1"/>
  <c r="I5" i="8"/>
  <c r="G5" i="8"/>
  <c r="F5" i="8"/>
  <c r="L4" i="8"/>
  <c r="R4" i="8" s="1"/>
  <c r="J4" i="8"/>
  <c r="I4" i="8"/>
  <c r="M4" i="8" s="1"/>
  <c r="N4" i="8" s="1"/>
  <c r="G4" i="8"/>
  <c r="F4" i="8"/>
  <c r="J3" i="8"/>
  <c r="L3" i="8" s="1"/>
  <c r="R3" i="8" s="1"/>
  <c r="I3" i="8"/>
  <c r="G3" i="8"/>
  <c r="F3" i="8"/>
  <c r="K137" i="7"/>
  <c r="J137" i="7"/>
  <c r="H137" i="7"/>
  <c r="G137" i="7"/>
  <c r="K136" i="7"/>
  <c r="O136" i="7" s="1"/>
  <c r="T136" i="7" s="1"/>
  <c r="J136" i="7"/>
  <c r="G136" i="7"/>
  <c r="K135" i="7"/>
  <c r="J135" i="7"/>
  <c r="H135" i="7"/>
  <c r="G135" i="7"/>
  <c r="K134" i="7"/>
  <c r="J134" i="7"/>
  <c r="H134" i="7"/>
  <c r="G134" i="7"/>
  <c r="K133" i="7"/>
  <c r="J133" i="7"/>
  <c r="H133" i="7"/>
  <c r="G133" i="7"/>
  <c r="K132" i="7"/>
  <c r="J132" i="7"/>
  <c r="H132" i="7"/>
  <c r="G132" i="7"/>
  <c r="K131" i="7"/>
  <c r="J131" i="7"/>
  <c r="H131" i="7"/>
  <c r="G131" i="7"/>
  <c r="K130" i="7"/>
  <c r="O130" i="7" s="1"/>
  <c r="T130" i="7" s="1"/>
  <c r="J130" i="7"/>
  <c r="G130" i="7"/>
  <c r="K129" i="7"/>
  <c r="J129" i="7"/>
  <c r="H129" i="7"/>
  <c r="G129" i="7"/>
  <c r="K128" i="7"/>
  <c r="J128" i="7"/>
  <c r="H128" i="7"/>
  <c r="G128" i="7"/>
  <c r="K127" i="7"/>
  <c r="J127" i="7"/>
  <c r="H127" i="7"/>
  <c r="G127" i="7"/>
  <c r="K126" i="7"/>
  <c r="J126" i="7"/>
  <c r="H126" i="7"/>
  <c r="G126" i="7"/>
  <c r="K125" i="7"/>
  <c r="J125" i="7"/>
  <c r="H125" i="7"/>
  <c r="G125" i="7"/>
  <c r="K124" i="7"/>
  <c r="J124" i="7"/>
  <c r="H124" i="7"/>
  <c r="G124" i="7"/>
  <c r="K123" i="7"/>
  <c r="J123" i="7"/>
  <c r="H123" i="7"/>
  <c r="G123" i="7"/>
  <c r="K122" i="7"/>
  <c r="J122" i="7"/>
  <c r="H122" i="7"/>
  <c r="G122" i="7"/>
  <c r="F122" i="7"/>
  <c r="K121" i="7"/>
  <c r="J121" i="7"/>
  <c r="H121" i="7"/>
  <c r="G121" i="7"/>
  <c r="F121" i="7"/>
  <c r="K120" i="7"/>
  <c r="J120" i="7"/>
  <c r="H120" i="7"/>
  <c r="G120" i="7"/>
  <c r="F120" i="7"/>
  <c r="K119" i="7"/>
  <c r="J119" i="7"/>
  <c r="H119" i="7"/>
  <c r="G119" i="7"/>
  <c r="K118" i="7"/>
  <c r="J118" i="7"/>
  <c r="H118" i="7"/>
  <c r="G118" i="7"/>
  <c r="K117" i="7"/>
  <c r="J117" i="7"/>
  <c r="H117" i="7"/>
  <c r="G117" i="7"/>
  <c r="K116" i="7"/>
  <c r="J116" i="7"/>
  <c r="H116" i="7"/>
  <c r="K115" i="7"/>
  <c r="J115" i="7"/>
  <c r="H115" i="7"/>
  <c r="G115" i="7"/>
  <c r="K114" i="7"/>
  <c r="J114" i="7"/>
  <c r="H114" i="7"/>
  <c r="G114" i="7"/>
  <c r="N114" i="7" s="1"/>
  <c r="K113" i="7"/>
  <c r="J113" i="7"/>
  <c r="H113" i="7"/>
  <c r="G113" i="7"/>
  <c r="N113" i="7" s="1"/>
  <c r="K112" i="7"/>
  <c r="J112" i="7"/>
  <c r="H112" i="7"/>
  <c r="G112" i="7"/>
  <c r="N112" i="7" s="1"/>
  <c r="K111" i="7"/>
  <c r="J111" i="7"/>
  <c r="H111" i="7"/>
  <c r="G111" i="7"/>
  <c r="N110" i="7"/>
  <c r="K110" i="7"/>
  <c r="J110" i="7"/>
  <c r="H110" i="7"/>
  <c r="G110" i="7"/>
  <c r="K109" i="7"/>
  <c r="J109" i="7"/>
  <c r="H109" i="7"/>
  <c r="G109" i="7"/>
  <c r="K108" i="7"/>
  <c r="J108" i="7"/>
  <c r="H108" i="7"/>
  <c r="O108" i="7" s="1"/>
  <c r="T108" i="7" s="1"/>
  <c r="G108" i="7"/>
  <c r="K107" i="7"/>
  <c r="J107" i="7"/>
  <c r="H107" i="7"/>
  <c r="G107" i="7"/>
  <c r="K106" i="7"/>
  <c r="J106" i="7"/>
  <c r="H106" i="7"/>
  <c r="G106" i="7"/>
  <c r="K105" i="7"/>
  <c r="J105" i="7"/>
  <c r="H105" i="7"/>
  <c r="G105" i="7"/>
  <c r="N104" i="7"/>
  <c r="J103" i="7"/>
  <c r="H103" i="7"/>
  <c r="G103" i="7"/>
  <c r="K102" i="7"/>
  <c r="J102" i="7"/>
  <c r="H102" i="7"/>
  <c r="G102" i="7"/>
  <c r="K101" i="7"/>
  <c r="J101" i="7"/>
  <c r="H101" i="7"/>
  <c r="G101" i="7"/>
  <c r="K100" i="7"/>
  <c r="J100" i="7"/>
  <c r="H100" i="7"/>
  <c r="G100" i="7"/>
  <c r="K99" i="7"/>
  <c r="J99" i="7"/>
  <c r="H99" i="7"/>
  <c r="G99" i="7"/>
  <c r="K98" i="7"/>
  <c r="J98" i="7"/>
  <c r="H98" i="7"/>
  <c r="G98" i="7"/>
  <c r="K97" i="7"/>
  <c r="J97" i="7"/>
  <c r="H97" i="7"/>
  <c r="G97" i="7"/>
  <c r="K96" i="7"/>
  <c r="J96" i="7"/>
  <c r="H96" i="7"/>
  <c r="G96" i="7"/>
  <c r="K95" i="7"/>
  <c r="J95" i="7"/>
  <c r="H95" i="7"/>
  <c r="G95" i="7"/>
  <c r="K94" i="7"/>
  <c r="J94" i="7"/>
  <c r="H94" i="7"/>
  <c r="G94" i="7"/>
  <c r="K93" i="7"/>
  <c r="J93" i="7"/>
  <c r="H93" i="7"/>
  <c r="G93" i="7"/>
  <c r="K92" i="7"/>
  <c r="J92" i="7"/>
  <c r="H92" i="7"/>
  <c r="G92" i="7"/>
  <c r="K91" i="7"/>
  <c r="J91" i="7"/>
  <c r="H91" i="7"/>
  <c r="G91" i="7"/>
  <c r="K90" i="7"/>
  <c r="J90" i="7"/>
  <c r="H90" i="7"/>
  <c r="G90" i="7"/>
  <c r="K89" i="7"/>
  <c r="J89" i="7"/>
  <c r="H89" i="7"/>
  <c r="G89" i="7"/>
  <c r="K88" i="7"/>
  <c r="J88" i="7"/>
  <c r="H88" i="7"/>
  <c r="G88" i="7"/>
  <c r="K87" i="7"/>
  <c r="J87" i="7"/>
  <c r="H87" i="7"/>
  <c r="G87" i="7"/>
  <c r="K86" i="7"/>
  <c r="J86" i="7"/>
  <c r="H86" i="7"/>
  <c r="G86" i="7"/>
  <c r="K85" i="7"/>
  <c r="J85" i="7"/>
  <c r="H85" i="7"/>
  <c r="G85" i="7"/>
  <c r="K84" i="7"/>
  <c r="J84" i="7"/>
  <c r="H84" i="7"/>
  <c r="G84" i="7"/>
  <c r="K83" i="7"/>
  <c r="J83" i="7"/>
  <c r="H83" i="7"/>
  <c r="G83" i="7"/>
  <c r="K82" i="7"/>
  <c r="J82" i="7"/>
  <c r="H82" i="7"/>
  <c r="G82" i="7"/>
  <c r="K81" i="7"/>
  <c r="J81" i="7"/>
  <c r="H81" i="7"/>
  <c r="G81" i="7"/>
  <c r="N80" i="7"/>
  <c r="K80" i="7"/>
  <c r="J80" i="7"/>
  <c r="K79" i="7"/>
  <c r="J79" i="7"/>
  <c r="H79" i="7"/>
  <c r="G79" i="7"/>
  <c r="K78" i="7"/>
  <c r="J78" i="7"/>
  <c r="H78" i="7"/>
  <c r="G78" i="7"/>
  <c r="N77" i="7"/>
  <c r="N76" i="7"/>
  <c r="K75" i="7"/>
  <c r="J75" i="7"/>
  <c r="H75" i="7"/>
  <c r="G75" i="7"/>
  <c r="N74" i="7"/>
  <c r="K73" i="7"/>
  <c r="J73" i="7"/>
  <c r="H73" i="7"/>
  <c r="G73" i="7"/>
  <c r="K72" i="7"/>
  <c r="J72" i="7"/>
  <c r="H72" i="7"/>
  <c r="G72" i="7"/>
  <c r="K71" i="7"/>
  <c r="J71" i="7"/>
  <c r="H71" i="7"/>
  <c r="G71" i="7"/>
  <c r="N70" i="7"/>
  <c r="N69" i="7"/>
  <c r="N68" i="7"/>
  <c r="K67" i="7"/>
  <c r="J67" i="7"/>
  <c r="H67" i="7"/>
  <c r="G67" i="7"/>
  <c r="N66" i="7"/>
  <c r="N65" i="7"/>
  <c r="N64" i="7"/>
  <c r="K63" i="7"/>
  <c r="J63" i="7"/>
  <c r="H63" i="7"/>
  <c r="G63" i="7"/>
  <c r="K62" i="7"/>
  <c r="J62" i="7"/>
  <c r="H62" i="7"/>
  <c r="G62" i="7"/>
  <c r="K61" i="7"/>
  <c r="J61" i="7"/>
  <c r="H61" i="7"/>
  <c r="G61" i="7"/>
  <c r="K60" i="7"/>
  <c r="J60" i="7"/>
  <c r="H60" i="7"/>
  <c r="G60" i="7"/>
  <c r="K59" i="7"/>
  <c r="J59" i="7"/>
  <c r="H59" i="7"/>
  <c r="G59" i="7"/>
  <c r="K58" i="7"/>
  <c r="J58" i="7"/>
  <c r="H58" i="7"/>
  <c r="G58" i="7"/>
  <c r="K57" i="7"/>
  <c r="J57" i="7"/>
  <c r="H57" i="7"/>
  <c r="G57" i="7"/>
  <c r="N56" i="7"/>
  <c r="N55" i="7"/>
  <c r="K54" i="7"/>
  <c r="J54" i="7"/>
  <c r="H54" i="7"/>
  <c r="G54" i="7"/>
  <c r="K53" i="7"/>
  <c r="J53" i="7"/>
  <c r="H53" i="7"/>
  <c r="G53" i="7"/>
  <c r="K52" i="7"/>
  <c r="J52" i="7"/>
  <c r="H52" i="7"/>
  <c r="G52" i="7"/>
  <c r="K51" i="7"/>
  <c r="J51" i="7"/>
  <c r="H51" i="7"/>
  <c r="G51" i="7"/>
  <c r="K50" i="7"/>
  <c r="J50" i="7"/>
  <c r="H50" i="7"/>
  <c r="G50" i="7"/>
  <c r="K49" i="7"/>
  <c r="J49" i="7"/>
  <c r="H49" i="7"/>
  <c r="G49" i="7"/>
  <c r="N48" i="7"/>
  <c r="N47" i="7"/>
  <c r="K46" i="7"/>
  <c r="J46" i="7"/>
  <c r="H46" i="7"/>
  <c r="G46" i="7"/>
  <c r="N45" i="7"/>
  <c r="P45" i="7" s="1"/>
  <c r="K44" i="7"/>
  <c r="J44" i="7"/>
  <c r="H44" i="7"/>
  <c r="G44" i="7"/>
  <c r="K43" i="7"/>
  <c r="J43" i="7"/>
  <c r="H43" i="7"/>
  <c r="G43" i="7"/>
  <c r="K42" i="7"/>
  <c r="J42" i="7"/>
  <c r="H42" i="7"/>
  <c r="G42" i="7"/>
  <c r="K41" i="7"/>
  <c r="J41" i="7"/>
  <c r="H41" i="7"/>
  <c r="G41" i="7"/>
  <c r="N40" i="7"/>
  <c r="K40" i="7"/>
  <c r="J40" i="7"/>
  <c r="N39" i="7"/>
  <c r="N38" i="7"/>
  <c r="K38" i="7"/>
  <c r="J38" i="7"/>
  <c r="N37" i="7"/>
  <c r="K37" i="7"/>
  <c r="J37" i="7"/>
  <c r="N36" i="7"/>
  <c r="K36" i="7"/>
  <c r="J36" i="7"/>
  <c r="N35" i="7"/>
  <c r="K35" i="7"/>
  <c r="J35" i="7"/>
  <c r="N34" i="7"/>
  <c r="K34" i="7"/>
  <c r="J34" i="7"/>
  <c r="N33" i="7"/>
  <c r="K33" i="7"/>
  <c r="J33" i="7"/>
  <c r="N32" i="7"/>
  <c r="K32" i="7"/>
  <c r="J32" i="7"/>
  <c r="N31" i="7"/>
  <c r="K31" i="7"/>
  <c r="J31" i="7"/>
  <c r="N30" i="7"/>
  <c r="K30" i="7"/>
  <c r="J30" i="7"/>
  <c r="K29" i="7"/>
  <c r="J29" i="7"/>
  <c r="H29" i="7"/>
  <c r="G29" i="7"/>
  <c r="N28" i="7"/>
  <c r="K28" i="7"/>
  <c r="J28" i="7"/>
  <c r="K27" i="7"/>
  <c r="J27" i="7"/>
  <c r="H27" i="7"/>
  <c r="G27" i="7"/>
  <c r="K26" i="7"/>
  <c r="J26" i="7"/>
  <c r="H26" i="7"/>
  <c r="G26" i="7"/>
  <c r="K25" i="7"/>
  <c r="J25" i="7"/>
  <c r="H25" i="7"/>
  <c r="G25" i="7"/>
  <c r="K24" i="7"/>
  <c r="J24" i="7"/>
  <c r="H24" i="7"/>
  <c r="G24" i="7"/>
  <c r="N23" i="7"/>
  <c r="K23" i="7"/>
  <c r="J23" i="7"/>
  <c r="K22" i="7"/>
  <c r="J22" i="7"/>
  <c r="H22" i="7"/>
  <c r="G22" i="7"/>
  <c r="K21" i="7"/>
  <c r="J21" i="7"/>
  <c r="H21" i="7"/>
  <c r="G21" i="7"/>
  <c r="K20" i="7"/>
  <c r="J20" i="7"/>
  <c r="H20" i="7"/>
  <c r="G20" i="7"/>
  <c r="K19" i="7"/>
  <c r="J19" i="7"/>
  <c r="H19" i="7"/>
  <c r="G19" i="7"/>
  <c r="K18" i="7"/>
  <c r="J18" i="7"/>
  <c r="H18" i="7"/>
  <c r="G18" i="7"/>
  <c r="K17" i="7"/>
  <c r="J17" i="7"/>
  <c r="H17" i="7"/>
  <c r="G17" i="7"/>
  <c r="K16" i="7"/>
  <c r="J16" i="7"/>
  <c r="H16" i="7"/>
  <c r="G16" i="7"/>
  <c r="K15" i="7"/>
  <c r="J15" i="7"/>
  <c r="H15" i="7"/>
  <c r="G15" i="7"/>
  <c r="K14" i="7"/>
  <c r="J14" i="7"/>
  <c r="H14" i="7"/>
  <c r="G14" i="7"/>
  <c r="K13" i="7"/>
  <c r="J13" i="7"/>
  <c r="H13" i="7"/>
  <c r="G13" i="7"/>
  <c r="K12" i="7"/>
  <c r="J12" i="7"/>
  <c r="H12" i="7"/>
  <c r="G12" i="7"/>
  <c r="K11" i="7"/>
  <c r="J11" i="7"/>
  <c r="H11" i="7"/>
  <c r="G11" i="7"/>
  <c r="K10" i="7"/>
  <c r="J10" i="7"/>
  <c r="H10" i="7"/>
  <c r="G10" i="7"/>
  <c r="K9" i="7"/>
  <c r="J9" i="7"/>
  <c r="H9" i="7"/>
  <c r="G9" i="7"/>
  <c r="K8" i="7"/>
  <c r="J8" i="7"/>
  <c r="H8" i="7"/>
  <c r="G8" i="7"/>
  <c r="K7" i="7"/>
  <c r="J7" i="7"/>
  <c r="H7" i="7"/>
  <c r="G7" i="7"/>
  <c r="K6" i="7"/>
  <c r="J6" i="7"/>
  <c r="H6" i="7"/>
  <c r="G6" i="7"/>
  <c r="K5" i="7"/>
  <c r="J5" i="7"/>
  <c r="H5" i="7"/>
  <c r="G5" i="7"/>
  <c r="N4" i="7"/>
  <c r="N3" i="7"/>
  <c r="K3" i="7"/>
  <c r="J3" i="7"/>
  <c r="M135" i="6"/>
  <c r="N135" i="6" s="1"/>
  <c r="J135" i="6"/>
  <c r="L135" i="6" s="1"/>
  <c r="R135" i="6" s="1"/>
  <c r="I135" i="6"/>
  <c r="G135" i="6"/>
  <c r="F135" i="6"/>
  <c r="L134" i="6"/>
  <c r="R134" i="6" s="1"/>
  <c r="J134" i="6"/>
  <c r="I134" i="6"/>
  <c r="M134" i="6" s="1"/>
  <c r="N134" i="6" s="1"/>
  <c r="G134" i="6"/>
  <c r="F134" i="6"/>
  <c r="M133" i="6"/>
  <c r="N133" i="6" s="1"/>
  <c r="J133" i="6"/>
  <c r="L133" i="6" s="1"/>
  <c r="R133" i="6" s="1"/>
  <c r="I133" i="6"/>
  <c r="G133" i="6"/>
  <c r="F133" i="6"/>
  <c r="L132" i="6"/>
  <c r="R132" i="6" s="1"/>
  <c r="J132" i="6"/>
  <c r="I132" i="6"/>
  <c r="M132" i="6" s="1"/>
  <c r="N132" i="6" s="1"/>
  <c r="G132" i="6"/>
  <c r="F132" i="6"/>
  <c r="M131" i="6"/>
  <c r="N131" i="6" s="1"/>
  <c r="J131" i="6"/>
  <c r="L131" i="6" s="1"/>
  <c r="R131" i="6" s="1"/>
  <c r="I131" i="6"/>
  <c r="G131" i="6"/>
  <c r="F131" i="6"/>
  <c r="L130" i="6"/>
  <c r="R130" i="6" s="1"/>
  <c r="J130" i="6"/>
  <c r="I130" i="6"/>
  <c r="M130" i="6" s="1"/>
  <c r="N130" i="6" s="1"/>
  <c r="G130" i="6"/>
  <c r="F130" i="6"/>
  <c r="M129" i="6"/>
  <c r="N129" i="6" s="1"/>
  <c r="J129" i="6"/>
  <c r="L129" i="6" s="1"/>
  <c r="R129" i="6" s="1"/>
  <c r="I129" i="6"/>
  <c r="G129" i="6"/>
  <c r="F129" i="6"/>
  <c r="L128" i="6"/>
  <c r="R128" i="6" s="1"/>
  <c r="J128" i="6"/>
  <c r="I128" i="6"/>
  <c r="M128" i="6" s="1"/>
  <c r="N128" i="6" s="1"/>
  <c r="G128" i="6"/>
  <c r="F128" i="6"/>
  <c r="M127" i="6"/>
  <c r="N127" i="6" s="1"/>
  <c r="J127" i="6"/>
  <c r="L127" i="6" s="1"/>
  <c r="R127" i="6" s="1"/>
  <c r="I127" i="6"/>
  <c r="G127" i="6"/>
  <c r="F127" i="6"/>
  <c r="L126" i="6"/>
  <c r="R126" i="6" s="1"/>
  <c r="J126" i="6"/>
  <c r="I126" i="6"/>
  <c r="M126" i="6" s="1"/>
  <c r="N126" i="6" s="1"/>
  <c r="G126" i="6"/>
  <c r="F126" i="6"/>
  <c r="M125" i="6"/>
  <c r="N125" i="6" s="1"/>
  <c r="J125" i="6"/>
  <c r="L125" i="6" s="1"/>
  <c r="R125" i="6" s="1"/>
  <c r="I125" i="6"/>
  <c r="G125" i="6"/>
  <c r="F125" i="6"/>
  <c r="L124" i="6"/>
  <c r="R124" i="6" s="1"/>
  <c r="J124" i="6"/>
  <c r="I124" i="6"/>
  <c r="M124" i="6" s="1"/>
  <c r="N124" i="6" s="1"/>
  <c r="G124" i="6"/>
  <c r="F124" i="6"/>
  <c r="M123" i="6"/>
  <c r="N123" i="6" s="1"/>
  <c r="J123" i="6"/>
  <c r="L123" i="6" s="1"/>
  <c r="R123" i="6" s="1"/>
  <c r="I123" i="6"/>
  <c r="G123" i="6"/>
  <c r="F123" i="6"/>
  <c r="L122" i="6"/>
  <c r="R122" i="6" s="1"/>
  <c r="J122" i="6"/>
  <c r="I122" i="6"/>
  <c r="M122" i="6" s="1"/>
  <c r="N122" i="6" s="1"/>
  <c r="G122" i="6"/>
  <c r="F122" i="6"/>
  <c r="M121" i="6"/>
  <c r="N121" i="6" s="1"/>
  <c r="J121" i="6"/>
  <c r="L121" i="6" s="1"/>
  <c r="R121" i="6" s="1"/>
  <c r="I121" i="6"/>
  <c r="G121" i="6"/>
  <c r="F121" i="6"/>
  <c r="L120" i="6"/>
  <c r="R120" i="6" s="1"/>
  <c r="J120" i="6"/>
  <c r="I120" i="6"/>
  <c r="M120" i="6" s="1"/>
  <c r="N120" i="6" s="1"/>
  <c r="G120" i="6"/>
  <c r="F120" i="6"/>
  <c r="M119" i="6"/>
  <c r="N119" i="6" s="1"/>
  <c r="J119" i="6"/>
  <c r="L119" i="6" s="1"/>
  <c r="R119" i="6" s="1"/>
  <c r="I119" i="6"/>
  <c r="G119" i="6"/>
  <c r="F119" i="6"/>
  <c r="L118" i="6"/>
  <c r="R118" i="6" s="1"/>
  <c r="J118" i="6"/>
  <c r="I118" i="6"/>
  <c r="M118" i="6" s="1"/>
  <c r="N118" i="6" s="1"/>
  <c r="G118" i="6"/>
  <c r="F118" i="6"/>
  <c r="M117" i="6"/>
  <c r="N117" i="6" s="1"/>
  <c r="J117" i="6"/>
  <c r="L117" i="6" s="1"/>
  <c r="R117" i="6" s="1"/>
  <c r="I117" i="6"/>
  <c r="G117" i="6"/>
  <c r="F117" i="6"/>
  <c r="L116" i="6"/>
  <c r="R116" i="6" s="1"/>
  <c r="J116" i="6"/>
  <c r="I116" i="6"/>
  <c r="M116" i="6" s="1"/>
  <c r="N116" i="6" s="1"/>
  <c r="G116" i="6"/>
  <c r="F116" i="6"/>
  <c r="M115" i="6"/>
  <c r="N115" i="6" s="1"/>
  <c r="J115" i="6"/>
  <c r="L115" i="6" s="1"/>
  <c r="R115" i="6" s="1"/>
  <c r="I115" i="6"/>
  <c r="G115" i="6"/>
  <c r="F115" i="6"/>
  <c r="L114" i="6"/>
  <c r="R114" i="6" s="1"/>
  <c r="J114" i="6"/>
  <c r="I114" i="6"/>
  <c r="M114" i="6" s="1"/>
  <c r="N114" i="6" s="1"/>
  <c r="G114" i="6"/>
  <c r="F114" i="6"/>
  <c r="M113" i="6"/>
  <c r="N113" i="6" s="1"/>
  <c r="J113" i="6"/>
  <c r="L113" i="6" s="1"/>
  <c r="R113" i="6" s="1"/>
  <c r="I113" i="6"/>
  <c r="G113" i="6"/>
  <c r="F113" i="6"/>
  <c r="L112" i="6"/>
  <c r="R112" i="6" s="1"/>
  <c r="J112" i="6"/>
  <c r="I112" i="6"/>
  <c r="M112" i="6" s="1"/>
  <c r="N112" i="6" s="1"/>
  <c r="G112" i="6"/>
  <c r="F112" i="6"/>
  <c r="M111" i="6"/>
  <c r="N111" i="6" s="1"/>
  <c r="J111" i="6"/>
  <c r="L111" i="6" s="1"/>
  <c r="R111" i="6" s="1"/>
  <c r="I111" i="6"/>
  <c r="G111" i="6"/>
  <c r="F111" i="6"/>
  <c r="L110" i="6"/>
  <c r="R110" i="6" s="1"/>
  <c r="J110" i="6"/>
  <c r="I110" i="6"/>
  <c r="M110" i="6" s="1"/>
  <c r="N110" i="6" s="1"/>
  <c r="G110" i="6"/>
  <c r="F110" i="6"/>
  <c r="M109" i="6"/>
  <c r="N109" i="6" s="1"/>
  <c r="J109" i="6"/>
  <c r="L109" i="6" s="1"/>
  <c r="R109" i="6" s="1"/>
  <c r="I109" i="6"/>
  <c r="G109" i="6"/>
  <c r="F109" i="6"/>
  <c r="L108" i="6"/>
  <c r="R108" i="6" s="1"/>
  <c r="J108" i="6"/>
  <c r="I108" i="6"/>
  <c r="M108" i="6" s="1"/>
  <c r="N108" i="6" s="1"/>
  <c r="G108" i="6"/>
  <c r="F108" i="6"/>
  <c r="M107" i="6"/>
  <c r="N107" i="6" s="1"/>
  <c r="J107" i="6"/>
  <c r="L107" i="6" s="1"/>
  <c r="R107" i="6" s="1"/>
  <c r="I107" i="6"/>
  <c r="G107" i="6"/>
  <c r="F107" i="6"/>
  <c r="L106" i="6"/>
  <c r="R106" i="6" s="1"/>
  <c r="J106" i="6"/>
  <c r="I106" i="6"/>
  <c r="M106" i="6" s="1"/>
  <c r="N106" i="6" s="1"/>
  <c r="G106" i="6"/>
  <c r="F106" i="6"/>
  <c r="M105" i="6"/>
  <c r="N105" i="6" s="1"/>
  <c r="J105" i="6"/>
  <c r="L105" i="6" s="1"/>
  <c r="R105" i="6" s="1"/>
  <c r="I105" i="6"/>
  <c r="G105" i="6"/>
  <c r="F105" i="6"/>
  <c r="L104" i="6"/>
  <c r="R104" i="6" s="1"/>
  <c r="J104" i="6"/>
  <c r="I104" i="6"/>
  <c r="M104" i="6" s="1"/>
  <c r="N104" i="6" s="1"/>
  <c r="G104" i="6"/>
  <c r="F104" i="6"/>
  <c r="M103" i="6"/>
  <c r="N103" i="6" s="1"/>
  <c r="J103" i="6"/>
  <c r="L103" i="6" s="1"/>
  <c r="R103" i="6" s="1"/>
  <c r="I103" i="6"/>
  <c r="G103" i="6"/>
  <c r="F103" i="6"/>
  <c r="L102" i="6"/>
  <c r="R102" i="6" s="1"/>
  <c r="J102" i="6"/>
  <c r="I102" i="6"/>
  <c r="M102" i="6" s="1"/>
  <c r="N102" i="6" s="1"/>
  <c r="G102" i="6"/>
  <c r="F102" i="6"/>
  <c r="M101" i="6"/>
  <c r="N101" i="6" s="1"/>
  <c r="J101" i="6"/>
  <c r="L101" i="6" s="1"/>
  <c r="R101" i="6" s="1"/>
  <c r="I101" i="6"/>
  <c r="G101" i="6"/>
  <c r="F101" i="6"/>
  <c r="L100" i="6"/>
  <c r="R100" i="6" s="1"/>
  <c r="J100" i="6"/>
  <c r="I100" i="6"/>
  <c r="M100" i="6" s="1"/>
  <c r="N100" i="6" s="1"/>
  <c r="G100" i="6"/>
  <c r="F100" i="6"/>
  <c r="M99" i="6"/>
  <c r="N99" i="6" s="1"/>
  <c r="J99" i="6"/>
  <c r="L99" i="6" s="1"/>
  <c r="R99" i="6" s="1"/>
  <c r="I99" i="6"/>
  <c r="G99" i="6"/>
  <c r="F99" i="6"/>
  <c r="L98" i="6"/>
  <c r="R98" i="6" s="1"/>
  <c r="J98" i="6"/>
  <c r="I98" i="6"/>
  <c r="M98" i="6" s="1"/>
  <c r="N98" i="6" s="1"/>
  <c r="G98" i="6"/>
  <c r="F98" i="6"/>
  <c r="M97" i="6"/>
  <c r="N97" i="6" s="1"/>
  <c r="J97" i="6"/>
  <c r="L97" i="6" s="1"/>
  <c r="R97" i="6" s="1"/>
  <c r="I97" i="6"/>
  <c r="G97" i="6"/>
  <c r="F97" i="6"/>
  <c r="L96" i="6"/>
  <c r="R96" i="6" s="1"/>
  <c r="J96" i="6"/>
  <c r="I96" i="6"/>
  <c r="M96" i="6" s="1"/>
  <c r="N96" i="6" s="1"/>
  <c r="G96" i="6"/>
  <c r="F96" i="6"/>
  <c r="M95" i="6"/>
  <c r="N95" i="6" s="1"/>
  <c r="J95" i="6"/>
  <c r="L95" i="6" s="1"/>
  <c r="R95" i="6" s="1"/>
  <c r="I95" i="6"/>
  <c r="G95" i="6"/>
  <c r="F95" i="6"/>
  <c r="L94" i="6"/>
  <c r="R94" i="6" s="1"/>
  <c r="J94" i="6"/>
  <c r="I94" i="6"/>
  <c r="M94" i="6" s="1"/>
  <c r="N94" i="6" s="1"/>
  <c r="G94" i="6"/>
  <c r="F94" i="6"/>
  <c r="M93" i="6"/>
  <c r="N93" i="6" s="1"/>
  <c r="J93" i="6"/>
  <c r="L93" i="6" s="1"/>
  <c r="R93" i="6" s="1"/>
  <c r="I93" i="6"/>
  <c r="G93" i="6"/>
  <c r="F93" i="6"/>
  <c r="L92" i="6"/>
  <c r="R92" i="6" s="1"/>
  <c r="J92" i="6"/>
  <c r="I92" i="6"/>
  <c r="M92" i="6" s="1"/>
  <c r="N92" i="6" s="1"/>
  <c r="G92" i="6"/>
  <c r="F92" i="6"/>
  <c r="M91" i="6"/>
  <c r="N91" i="6" s="1"/>
  <c r="J91" i="6"/>
  <c r="L91" i="6" s="1"/>
  <c r="R91" i="6" s="1"/>
  <c r="I91" i="6"/>
  <c r="G91" i="6"/>
  <c r="F91" i="6"/>
  <c r="L90" i="6"/>
  <c r="R90" i="6" s="1"/>
  <c r="J90" i="6"/>
  <c r="I90" i="6"/>
  <c r="M90" i="6" s="1"/>
  <c r="N90" i="6" s="1"/>
  <c r="G90" i="6"/>
  <c r="F90" i="6"/>
  <c r="M89" i="6"/>
  <c r="N89" i="6" s="1"/>
  <c r="J89" i="6"/>
  <c r="L89" i="6" s="1"/>
  <c r="R89" i="6" s="1"/>
  <c r="I89" i="6"/>
  <c r="G89" i="6"/>
  <c r="F89" i="6"/>
  <c r="L88" i="6"/>
  <c r="R88" i="6" s="1"/>
  <c r="J88" i="6"/>
  <c r="I88" i="6"/>
  <c r="M88" i="6" s="1"/>
  <c r="N88" i="6" s="1"/>
  <c r="G88" i="6"/>
  <c r="F88" i="6"/>
  <c r="M87" i="6"/>
  <c r="N87" i="6" s="1"/>
  <c r="J87" i="6"/>
  <c r="L87" i="6" s="1"/>
  <c r="R87" i="6" s="1"/>
  <c r="I87" i="6"/>
  <c r="G87" i="6"/>
  <c r="F87" i="6"/>
  <c r="L86" i="6"/>
  <c r="R86" i="6" s="1"/>
  <c r="J86" i="6"/>
  <c r="I86" i="6"/>
  <c r="M86" i="6" s="1"/>
  <c r="N86" i="6" s="1"/>
  <c r="G86" i="6"/>
  <c r="F86" i="6"/>
  <c r="M85" i="6"/>
  <c r="N85" i="6" s="1"/>
  <c r="J85" i="6"/>
  <c r="L85" i="6" s="1"/>
  <c r="R85" i="6" s="1"/>
  <c r="I85" i="6"/>
  <c r="G85" i="6"/>
  <c r="F85" i="6"/>
  <c r="L84" i="6"/>
  <c r="R84" i="6" s="1"/>
  <c r="J84" i="6"/>
  <c r="I84" i="6"/>
  <c r="M84" i="6" s="1"/>
  <c r="N84" i="6" s="1"/>
  <c r="G84" i="6"/>
  <c r="F84" i="6"/>
  <c r="M83" i="6"/>
  <c r="N83" i="6" s="1"/>
  <c r="J83" i="6"/>
  <c r="L83" i="6" s="1"/>
  <c r="R83" i="6" s="1"/>
  <c r="I83" i="6"/>
  <c r="G83" i="6"/>
  <c r="F83" i="6"/>
  <c r="L82" i="6"/>
  <c r="R82" i="6" s="1"/>
  <c r="J82" i="6"/>
  <c r="I82" i="6"/>
  <c r="M82" i="6" s="1"/>
  <c r="N82" i="6" s="1"/>
  <c r="G82" i="6"/>
  <c r="F82" i="6"/>
  <c r="M81" i="6"/>
  <c r="N81" i="6" s="1"/>
  <c r="J81" i="6"/>
  <c r="L81" i="6" s="1"/>
  <c r="R81" i="6" s="1"/>
  <c r="I81" i="6"/>
  <c r="G81" i="6"/>
  <c r="F81" i="6"/>
  <c r="L80" i="6"/>
  <c r="R80" i="6" s="1"/>
  <c r="J80" i="6"/>
  <c r="I80" i="6"/>
  <c r="M80" i="6" s="1"/>
  <c r="N80" i="6" s="1"/>
  <c r="G80" i="6"/>
  <c r="F80" i="6"/>
  <c r="M79" i="6"/>
  <c r="N79" i="6" s="1"/>
  <c r="J79" i="6"/>
  <c r="L79" i="6" s="1"/>
  <c r="R79" i="6" s="1"/>
  <c r="I79" i="6"/>
  <c r="G79" i="6"/>
  <c r="F79" i="6"/>
  <c r="L78" i="6"/>
  <c r="R78" i="6" s="1"/>
  <c r="J78" i="6"/>
  <c r="I78" i="6"/>
  <c r="M78" i="6" s="1"/>
  <c r="N78" i="6" s="1"/>
  <c r="G78" i="6"/>
  <c r="F78" i="6"/>
  <c r="M77" i="6"/>
  <c r="N77" i="6" s="1"/>
  <c r="J77" i="6"/>
  <c r="L77" i="6" s="1"/>
  <c r="R77" i="6" s="1"/>
  <c r="I77" i="6"/>
  <c r="G77" i="6"/>
  <c r="F77" i="6"/>
  <c r="L76" i="6"/>
  <c r="R76" i="6" s="1"/>
  <c r="J76" i="6"/>
  <c r="I76" i="6"/>
  <c r="M76" i="6" s="1"/>
  <c r="N76" i="6" s="1"/>
  <c r="G76" i="6"/>
  <c r="F76" i="6"/>
  <c r="M75" i="6"/>
  <c r="N75" i="6" s="1"/>
  <c r="J75" i="6"/>
  <c r="L75" i="6" s="1"/>
  <c r="R75" i="6" s="1"/>
  <c r="I75" i="6"/>
  <c r="G75" i="6"/>
  <c r="F75" i="6"/>
  <c r="L74" i="6"/>
  <c r="R74" i="6" s="1"/>
  <c r="J74" i="6"/>
  <c r="I74" i="6"/>
  <c r="M74" i="6" s="1"/>
  <c r="N74" i="6" s="1"/>
  <c r="G74" i="6"/>
  <c r="F74" i="6"/>
  <c r="M73" i="6"/>
  <c r="N73" i="6" s="1"/>
  <c r="J73" i="6"/>
  <c r="L73" i="6" s="1"/>
  <c r="R73" i="6" s="1"/>
  <c r="I73" i="6"/>
  <c r="G73" i="6"/>
  <c r="F73" i="6"/>
  <c r="L72" i="6"/>
  <c r="R72" i="6" s="1"/>
  <c r="J72" i="6"/>
  <c r="I72" i="6"/>
  <c r="M72" i="6" s="1"/>
  <c r="N72" i="6" s="1"/>
  <c r="G72" i="6"/>
  <c r="F72" i="6"/>
  <c r="M71" i="6"/>
  <c r="N71" i="6" s="1"/>
  <c r="J71" i="6"/>
  <c r="L71" i="6" s="1"/>
  <c r="R71" i="6" s="1"/>
  <c r="I71" i="6"/>
  <c r="G71" i="6"/>
  <c r="F71" i="6"/>
  <c r="L70" i="6"/>
  <c r="R70" i="6" s="1"/>
  <c r="J70" i="6"/>
  <c r="I70" i="6"/>
  <c r="M70" i="6" s="1"/>
  <c r="N70" i="6" s="1"/>
  <c r="G70" i="6"/>
  <c r="F70" i="6"/>
  <c r="M69" i="6"/>
  <c r="N69" i="6" s="1"/>
  <c r="J69" i="6"/>
  <c r="L69" i="6" s="1"/>
  <c r="R69" i="6" s="1"/>
  <c r="I69" i="6"/>
  <c r="G69" i="6"/>
  <c r="F69" i="6"/>
  <c r="L68" i="6"/>
  <c r="R68" i="6" s="1"/>
  <c r="J68" i="6"/>
  <c r="I68" i="6"/>
  <c r="M68" i="6" s="1"/>
  <c r="N68" i="6" s="1"/>
  <c r="G68" i="6"/>
  <c r="F68" i="6"/>
  <c r="M67" i="6"/>
  <c r="N67" i="6" s="1"/>
  <c r="J67" i="6"/>
  <c r="L67" i="6" s="1"/>
  <c r="R67" i="6" s="1"/>
  <c r="I67" i="6"/>
  <c r="G67" i="6"/>
  <c r="F67" i="6"/>
  <c r="L66" i="6"/>
  <c r="R66" i="6" s="1"/>
  <c r="J66" i="6"/>
  <c r="I66" i="6"/>
  <c r="M66" i="6" s="1"/>
  <c r="N66" i="6" s="1"/>
  <c r="G66" i="6"/>
  <c r="F66" i="6"/>
  <c r="M65" i="6"/>
  <c r="N65" i="6" s="1"/>
  <c r="J65" i="6"/>
  <c r="L65" i="6" s="1"/>
  <c r="R65" i="6" s="1"/>
  <c r="I65" i="6"/>
  <c r="G65" i="6"/>
  <c r="F65" i="6"/>
  <c r="L64" i="6"/>
  <c r="R64" i="6" s="1"/>
  <c r="J64" i="6"/>
  <c r="I64" i="6"/>
  <c r="M64" i="6" s="1"/>
  <c r="N64" i="6" s="1"/>
  <c r="G64" i="6"/>
  <c r="F64" i="6"/>
  <c r="M63" i="6"/>
  <c r="N63" i="6" s="1"/>
  <c r="J63" i="6"/>
  <c r="L63" i="6" s="1"/>
  <c r="R63" i="6" s="1"/>
  <c r="I63" i="6"/>
  <c r="G63" i="6"/>
  <c r="F63" i="6"/>
  <c r="L62" i="6"/>
  <c r="R62" i="6" s="1"/>
  <c r="J62" i="6"/>
  <c r="I62" i="6"/>
  <c r="M62" i="6" s="1"/>
  <c r="N62" i="6" s="1"/>
  <c r="G62" i="6"/>
  <c r="F62" i="6"/>
  <c r="M61" i="6"/>
  <c r="N61" i="6" s="1"/>
  <c r="J61" i="6"/>
  <c r="L61" i="6" s="1"/>
  <c r="R61" i="6" s="1"/>
  <c r="I61" i="6"/>
  <c r="G61" i="6"/>
  <c r="F61" i="6"/>
  <c r="L60" i="6"/>
  <c r="R60" i="6" s="1"/>
  <c r="J60" i="6"/>
  <c r="I60" i="6"/>
  <c r="M60" i="6" s="1"/>
  <c r="N60" i="6" s="1"/>
  <c r="G60" i="6"/>
  <c r="F60" i="6"/>
  <c r="M59" i="6"/>
  <c r="N59" i="6" s="1"/>
  <c r="J59" i="6"/>
  <c r="L59" i="6" s="1"/>
  <c r="R59" i="6" s="1"/>
  <c r="I59" i="6"/>
  <c r="G59" i="6"/>
  <c r="F59" i="6"/>
  <c r="L58" i="6"/>
  <c r="R58" i="6" s="1"/>
  <c r="J58" i="6"/>
  <c r="I58" i="6"/>
  <c r="M58" i="6" s="1"/>
  <c r="N58" i="6" s="1"/>
  <c r="G58" i="6"/>
  <c r="F58" i="6"/>
  <c r="M57" i="6"/>
  <c r="N57" i="6" s="1"/>
  <c r="J57" i="6"/>
  <c r="L57" i="6" s="1"/>
  <c r="R57" i="6" s="1"/>
  <c r="I57" i="6"/>
  <c r="G57" i="6"/>
  <c r="F57" i="6"/>
  <c r="L56" i="6"/>
  <c r="R56" i="6" s="1"/>
  <c r="J56" i="6"/>
  <c r="I56" i="6"/>
  <c r="M56" i="6" s="1"/>
  <c r="N56" i="6" s="1"/>
  <c r="G56" i="6"/>
  <c r="F56" i="6"/>
  <c r="M55" i="6"/>
  <c r="N55" i="6" s="1"/>
  <c r="J55" i="6"/>
  <c r="L55" i="6" s="1"/>
  <c r="R55" i="6" s="1"/>
  <c r="I55" i="6"/>
  <c r="G55" i="6"/>
  <c r="F55" i="6"/>
  <c r="L54" i="6"/>
  <c r="R54" i="6" s="1"/>
  <c r="J54" i="6"/>
  <c r="I54" i="6"/>
  <c r="M54" i="6" s="1"/>
  <c r="N54" i="6" s="1"/>
  <c r="G54" i="6"/>
  <c r="F54" i="6"/>
  <c r="M53" i="6"/>
  <c r="N53" i="6" s="1"/>
  <c r="J53" i="6"/>
  <c r="L53" i="6" s="1"/>
  <c r="R53" i="6" s="1"/>
  <c r="I53" i="6"/>
  <c r="G53" i="6"/>
  <c r="F53" i="6"/>
  <c r="L52" i="6"/>
  <c r="R52" i="6" s="1"/>
  <c r="J52" i="6"/>
  <c r="I52" i="6"/>
  <c r="M52" i="6" s="1"/>
  <c r="N52" i="6" s="1"/>
  <c r="G52" i="6"/>
  <c r="F52" i="6"/>
  <c r="M51" i="6"/>
  <c r="N51" i="6" s="1"/>
  <c r="J51" i="6"/>
  <c r="L51" i="6" s="1"/>
  <c r="R51" i="6" s="1"/>
  <c r="I51" i="6"/>
  <c r="G51" i="6"/>
  <c r="F51" i="6"/>
  <c r="L50" i="6"/>
  <c r="R50" i="6" s="1"/>
  <c r="J50" i="6"/>
  <c r="I50" i="6"/>
  <c r="M50" i="6" s="1"/>
  <c r="N50" i="6" s="1"/>
  <c r="G50" i="6"/>
  <c r="F50" i="6"/>
  <c r="M49" i="6"/>
  <c r="N49" i="6" s="1"/>
  <c r="J49" i="6"/>
  <c r="L49" i="6" s="1"/>
  <c r="R49" i="6" s="1"/>
  <c r="I49" i="6"/>
  <c r="G49" i="6"/>
  <c r="F49" i="6"/>
  <c r="L48" i="6"/>
  <c r="R48" i="6" s="1"/>
  <c r="J48" i="6"/>
  <c r="I48" i="6"/>
  <c r="M48" i="6" s="1"/>
  <c r="N48" i="6" s="1"/>
  <c r="G48" i="6"/>
  <c r="F48" i="6"/>
  <c r="M47" i="6"/>
  <c r="N47" i="6" s="1"/>
  <c r="J47" i="6"/>
  <c r="L47" i="6" s="1"/>
  <c r="R47" i="6" s="1"/>
  <c r="I47" i="6"/>
  <c r="G47" i="6"/>
  <c r="F47" i="6"/>
  <c r="L46" i="6"/>
  <c r="R46" i="6" s="1"/>
  <c r="J46" i="6"/>
  <c r="I46" i="6"/>
  <c r="M46" i="6" s="1"/>
  <c r="N46" i="6" s="1"/>
  <c r="G46" i="6"/>
  <c r="F46" i="6"/>
  <c r="M45" i="6"/>
  <c r="N45" i="6" s="1"/>
  <c r="J45" i="6"/>
  <c r="L45" i="6" s="1"/>
  <c r="R45" i="6" s="1"/>
  <c r="I45" i="6"/>
  <c r="G45" i="6"/>
  <c r="F45" i="6"/>
  <c r="L44" i="6"/>
  <c r="R44" i="6" s="1"/>
  <c r="J44" i="6"/>
  <c r="I44" i="6"/>
  <c r="M44" i="6" s="1"/>
  <c r="N44" i="6" s="1"/>
  <c r="G44" i="6"/>
  <c r="F44" i="6"/>
  <c r="M43" i="6"/>
  <c r="N43" i="6" s="1"/>
  <c r="J43" i="6"/>
  <c r="L43" i="6" s="1"/>
  <c r="R43" i="6" s="1"/>
  <c r="I43" i="6"/>
  <c r="G43" i="6"/>
  <c r="F43" i="6"/>
  <c r="L42" i="6"/>
  <c r="R42" i="6" s="1"/>
  <c r="J42" i="6"/>
  <c r="I42" i="6"/>
  <c r="M42" i="6" s="1"/>
  <c r="N42" i="6" s="1"/>
  <c r="G42" i="6"/>
  <c r="F42" i="6"/>
  <c r="M41" i="6"/>
  <c r="N41" i="6" s="1"/>
  <c r="J41" i="6"/>
  <c r="L41" i="6" s="1"/>
  <c r="R41" i="6" s="1"/>
  <c r="I41" i="6"/>
  <c r="G41" i="6"/>
  <c r="F41" i="6"/>
  <c r="L40" i="6"/>
  <c r="R40" i="6" s="1"/>
  <c r="J40" i="6"/>
  <c r="I40" i="6"/>
  <c r="M40" i="6" s="1"/>
  <c r="N40" i="6" s="1"/>
  <c r="G40" i="6"/>
  <c r="F40" i="6"/>
  <c r="M39" i="6"/>
  <c r="N39" i="6" s="1"/>
  <c r="J39" i="6"/>
  <c r="L39" i="6" s="1"/>
  <c r="R39" i="6" s="1"/>
  <c r="I39" i="6"/>
  <c r="G39" i="6"/>
  <c r="F39" i="6"/>
  <c r="L38" i="6"/>
  <c r="R38" i="6" s="1"/>
  <c r="J38" i="6"/>
  <c r="I38" i="6"/>
  <c r="M38" i="6" s="1"/>
  <c r="N38" i="6" s="1"/>
  <c r="G38" i="6"/>
  <c r="F38" i="6"/>
  <c r="M37" i="6"/>
  <c r="N37" i="6" s="1"/>
  <c r="J37" i="6"/>
  <c r="L37" i="6" s="1"/>
  <c r="R37" i="6" s="1"/>
  <c r="I37" i="6"/>
  <c r="G37" i="6"/>
  <c r="F37" i="6"/>
  <c r="L36" i="6"/>
  <c r="R36" i="6" s="1"/>
  <c r="J36" i="6"/>
  <c r="I36" i="6"/>
  <c r="M36" i="6" s="1"/>
  <c r="N36" i="6" s="1"/>
  <c r="G36" i="6"/>
  <c r="F36" i="6"/>
  <c r="M35" i="6"/>
  <c r="N35" i="6" s="1"/>
  <c r="J35" i="6"/>
  <c r="L35" i="6" s="1"/>
  <c r="R35" i="6" s="1"/>
  <c r="I35" i="6"/>
  <c r="G35" i="6"/>
  <c r="F35" i="6"/>
  <c r="L34" i="6"/>
  <c r="R34" i="6" s="1"/>
  <c r="J34" i="6"/>
  <c r="I34" i="6"/>
  <c r="M34" i="6" s="1"/>
  <c r="N34" i="6" s="1"/>
  <c r="G34" i="6"/>
  <c r="F34" i="6"/>
  <c r="M33" i="6"/>
  <c r="N33" i="6" s="1"/>
  <c r="J33" i="6"/>
  <c r="L33" i="6" s="1"/>
  <c r="R33" i="6" s="1"/>
  <c r="I33" i="6"/>
  <c r="G33" i="6"/>
  <c r="F33" i="6"/>
  <c r="L32" i="6"/>
  <c r="R32" i="6" s="1"/>
  <c r="J32" i="6"/>
  <c r="I32" i="6"/>
  <c r="M32" i="6" s="1"/>
  <c r="N32" i="6" s="1"/>
  <c r="G32" i="6"/>
  <c r="F32" i="6"/>
  <c r="M31" i="6"/>
  <c r="N31" i="6" s="1"/>
  <c r="J31" i="6"/>
  <c r="L31" i="6" s="1"/>
  <c r="R31" i="6" s="1"/>
  <c r="I31" i="6"/>
  <c r="G31" i="6"/>
  <c r="F31" i="6"/>
  <c r="L30" i="6"/>
  <c r="R30" i="6" s="1"/>
  <c r="J30" i="6"/>
  <c r="I30" i="6"/>
  <c r="M30" i="6" s="1"/>
  <c r="N30" i="6" s="1"/>
  <c r="G30" i="6"/>
  <c r="F30" i="6"/>
  <c r="M29" i="6"/>
  <c r="N29" i="6" s="1"/>
  <c r="J29" i="6"/>
  <c r="L29" i="6" s="1"/>
  <c r="R29" i="6" s="1"/>
  <c r="I29" i="6"/>
  <c r="G29" i="6"/>
  <c r="F29" i="6"/>
  <c r="L28" i="6"/>
  <c r="R28" i="6" s="1"/>
  <c r="J28" i="6"/>
  <c r="I28" i="6"/>
  <c r="M28" i="6" s="1"/>
  <c r="N28" i="6" s="1"/>
  <c r="G28" i="6"/>
  <c r="F28" i="6"/>
  <c r="M27" i="6"/>
  <c r="N27" i="6" s="1"/>
  <c r="J27" i="6"/>
  <c r="L27" i="6" s="1"/>
  <c r="R27" i="6" s="1"/>
  <c r="I27" i="6"/>
  <c r="G27" i="6"/>
  <c r="F27" i="6"/>
  <c r="L26" i="6"/>
  <c r="R26" i="6" s="1"/>
  <c r="J26" i="6"/>
  <c r="I26" i="6"/>
  <c r="M26" i="6" s="1"/>
  <c r="N26" i="6" s="1"/>
  <c r="G26" i="6"/>
  <c r="F26" i="6"/>
  <c r="M25" i="6"/>
  <c r="N25" i="6" s="1"/>
  <c r="J25" i="6"/>
  <c r="L25" i="6" s="1"/>
  <c r="R25" i="6" s="1"/>
  <c r="I25" i="6"/>
  <c r="G25" i="6"/>
  <c r="F25" i="6"/>
  <c r="L24" i="6"/>
  <c r="R24" i="6" s="1"/>
  <c r="J24" i="6"/>
  <c r="I24" i="6"/>
  <c r="M24" i="6" s="1"/>
  <c r="N24" i="6" s="1"/>
  <c r="G24" i="6"/>
  <c r="F24" i="6"/>
  <c r="M23" i="6"/>
  <c r="N23" i="6" s="1"/>
  <c r="J23" i="6"/>
  <c r="L23" i="6" s="1"/>
  <c r="R23" i="6" s="1"/>
  <c r="I23" i="6"/>
  <c r="G23" i="6"/>
  <c r="F23" i="6"/>
  <c r="L22" i="6"/>
  <c r="R22" i="6" s="1"/>
  <c r="J22" i="6"/>
  <c r="I22" i="6"/>
  <c r="M22" i="6" s="1"/>
  <c r="N22" i="6" s="1"/>
  <c r="G22" i="6"/>
  <c r="F22" i="6"/>
  <c r="M21" i="6"/>
  <c r="N21" i="6" s="1"/>
  <c r="J21" i="6"/>
  <c r="L21" i="6" s="1"/>
  <c r="R21" i="6" s="1"/>
  <c r="I21" i="6"/>
  <c r="G21" i="6"/>
  <c r="F21" i="6"/>
  <c r="L20" i="6"/>
  <c r="R20" i="6" s="1"/>
  <c r="J20" i="6"/>
  <c r="I20" i="6"/>
  <c r="M20" i="6" s="1"/>
  <c r="N20" i="6" s="1"/>
  <c r="G20" i="6"/>
  <c r="F20" i="6"/>
  <c r="M19" i="6"/>
  <c r="N19" i="6" s="1"/>
  <c r="J19" i="6"/>
  <c r="L19" i="6" s="1"/>
  <c r="R19" i="6" s="1"/>
  <c r="I19" i="6"/>
  <c r="G19" i="6"/>
  <c r="F19" i="6"/>
  <c r="L18" i="6"/>
  <c r="R18" i="6" s="1"/>
  <c r="J18" i="6"/>
  <c r="I18" i="6"/>
  <c r="M18" i="6" s="1"/>
  <c r="N18" i="6" s="1"/>
  <c r="G18" i="6"/>
  <c r="F18" i="6"/>
  <c r="M17" i="6"/>
  <c r="N17" i="6" s="1"/>
  <c r="J17" i="6"/>
  <c r="L17" i="6" s="1"/>
  <c r="R17" i="6" s="1"/>
  <c r="I17" i="6"/>
  <c r="G17" i="6"/>
  <c r="F17" i="6"/>
  <c r="L16" i="6"/>
  <c r="R16" i="6" s="1"/>
  <c r="J16" i="6"/>
  <c r="I16" i="6"/>
  <c r="M16" i="6" s="1"/>
  <c r="N16" i="6" s="1"/>
  <c r="G16" i="6"/>
  <c r="F16" i="6"/>
  <c r="M15" i="6"/>
  <c r="N15" i="6" s="1"/>
  <c r="J15" i="6"/>
  <c r="L15" i="6" s="1"/>
  <c r="R15" i="6" s="1"/>
  <c r="I15" i="6"/>
  <c r="G15" i="6"/>
  <c r="F15" i="6"/>
  <c r="L14" i="6"/>
  <c r="R14" i="6" s="1"/>
  <c r="J14" i="6"/>
  <c r="I14" i="6"/>
  <c r="M14" i="6" s="1"/>
  <c r="N14" i="6" s="1"/>
  <c r="G14" i="6"/>
  <c r="F14" i="6"/>
  <c r="M13" i="6"/>
  <c r="N13" i="6" s="1"/>
  <c r="J13" i="6"/>
  <c r="L13" i="6" s="1"/>
  <c r="R13" i="6" s="1"/>
  <c r="I13" i="6"/>
  <c r="G13" i="6"/>
  <c r="F13" i="6"/>
  <c r="L12" i="6"/>
  <c r="R12" i="6" s="1"/>
  <c r="J12" i="6"/>
  <c r="I12" i="6"/>
  <c r="M12" i="6" s="1"/>
  <c r="N12" i="6" s="1"/>
  <c r="G12" i="6"/>
  <c r="F12" i="6"/>
  <c r="M11" i="6"/>
  <c r="N11" i="6" s="1"/>
  <c r="J11" i="6"/>
  <c r="L11" i="6" s="1"/>
  <c r="R11" i="6" s="1"/>
  <c r="I11" i="6"/>
  <c r="G11" i="6"/>
  <c r="F11" i="6"/>
  <c r="L10" i="6"/>
  <c r="R10" i="6" s="1"/>
  <c r="J10" i="6"/>
  <c r="I10" i="6"/>
  <c r="M10" i="6" s="1"/>
  <c r="N10" i="6" s="1"/>
  <c r="G10" i="6"/>
  <c r="F10" i="6"/>
  <c r="M9" i="6"/>
  <c r="N9" i="6" s="1"/>
  <c r="J9" i="6"/>
  <c r="L9" i="6" s="1"/>
  <c r="R9" i="6" s="1"/>
  <c r="I9" i="6"/>
  <c r="G9" i="6"/>
  <c r="F9" i="6"/>
  <c r="L8" i="6"/>
  <c r="R8" i="6" s="1"/>
  <c r="J8" i="6"/>
  <c r="I8" i="6"/>
  <c r="M8" i="6" s="1"/>
  <c r="N8" i="6" s="1"/>
  <c r="G8" i="6"/>
  <c r="F8" i="6"/>
  <c r="M7" i="6"/>
  <c r="N7" i="6" s="1"/>
  <c r="J7" i="6"/>
  <c r="L7" i="6" s="1"/>
  <c r="R7" i="6" s="1"/>
  <c r="I7" i="6"/>
  <c r="G7" i="6"/>
  <c r="F7" i="6"/>
  <c r="L6" i="6"/>
  <c r="R6" i="6" s="1"/>
  <c r="J6" i="6"/>
  <c r="I6" i="6"/>
  <c r="M6" i="6" s="1"/>
  <c r="N6" i="6" s="1"/>
  <c r="G6" i="6"/>
  <c r="F6" i="6"/>
  <c r="M5" i="6"/>
  <c r="N5" i="6" s="1"/>
  <c r="J5" i="6"/>
  <c r="L5" i="6" s="1"/>
  <c r="R5" i="6" s="1"/>
  <c r="I5" i="6"/>
  <c r="G5" i="6"/>
  <c r="F5" i="6"/>
  <c r="L4" i="6"/>
  <c r="R4" i="6" s="1"/>
  <c r="J4" i="6"/>
  <c r="I4" i="6"/>
  <c r="M4" i="6" s="1"/>
  <c r="N4" i="6" s="1"/>
  <c r="G4" i="6"/>
  <c r="F4" i="6"/>
  <c r="M3" i="6"/>
  <c r="N3" i="6" s="1"/>
  <c r="J3" i="6"/>
  <c r="L3" i="6" s="1"/>
  <c r="R3" i="6" s="1"/>
  <c r="I3" i="6"/>
  <c r="G3" i="6"/>
  <c r="F3" i="6"/>
  <c r="L84" i="5"/>
  <c r="R84" i="5" s="1"/>
  <c r="J84" i="5"/>
  <c r="I84" i="5"/>
  <c r="M84" i="5" s="1"/>
  <c r="N84" i="5" s="1"/>
  <c r="G84" i="5"/>
  <c r="F84" i="5"/>
  <c r="M83" i="5"/>
  <c r="N83" i="5" s="1"/>
  <c r="J83" i="5"/>
  <c r="L83" i="5" s="1"/>
  <c r="R83" i="5" s="1"/>
  <c r="I83" i="5"/>
  <c r="G83" i="5"/>
  <c r="F83" i="5"/>
  <c r="L82" i="5"/>
  <c r="R82" i="5" s="1"/>
  <c r="J82" i="5"/>
  <c r="I82" i="5"/>
  <c r="M82" i="5" s="1"/>
  <c r="N82" i="5" s="1"/>
  <c r="G82" i="5"/>
  <c r="F82" i="5"/>
  <c r="M81" i="5"/>
  <c r="N81" i="5" s="1"/>
  <c r="J81" i="5"/>
  <c r="L81" i="5" s="1"/>
  <c r="R81" i="5" s="1"/>
  <c r="I81" i="5"/>
  <c r="G81" i="5"/>
  <c r="F81" i="5"/>
  <c r="L80" i="5"/>
  <c r="R80" i="5" s="1"/>
  <c r="J80" i="5"/>
  <c r="I80" i="5"/>
  <c r="M80" i="5" s="1"/>
  <c r="N80" i="5" s="1"/>
  <c r="G80" i="5"/>
  <c r="F80" i="5"/>
  <c r="M79" i="5"/>
  <c r="N79" i="5" s="1"/>
  <c r="J79" i="5"/>
  <c r="L79" i="5" s="1"/>
  <c r="R79" i="5" s="1"/>
  <c r="I79" i="5"/>
  <c r="G79" i="5"/>
  <c r="F79" i="5"/>
  <c r="L78" i="5"/>
  <c r="R78" i="5" s="1"/>
  <c r="J78" i="5"/>
  <c r="I78" i="5"/>
  <c r="M78" i="5" s="1"/>
  <c r="N78" i="5" s="1"/>
  <c r="G78" i="5"/>
  <c r="F78" i="5"/>
  <c r="M77" i="5"/>
  <c r="N77" i="5" s="1"/>
  <c r="J77" i="5"/>
  <c r="L77" i="5" s="1"/>
  <c r="R77" i="5" s="1"/>
  <c r="I77" i="5"/>
  <c r="G77" i="5"/>
  <c r="F77" i="5"/>
  <c r="L76" i="5"/>
  <c r="R76" i="5" s="1"/>
  <c r="J76" i="5"/>
  <c r="I76" i="5"/>
  <c r="M76" i="5" s="1"/>
  <c r="N76" i="5" s="1"/>
  <c r="G76" i="5"/>
  <c r="F76" i="5"/>
  <c r="M75" i="5"/>
  <c r="N75" i="5" s="1"/>
  <c r="J75" i="5"/>
  <c r="L75" i="5" s="1"/>
  <c r="R75" i="5" s="1"/>
  <c r="I75" i="5"/>
  <c r="G75" i="5"/>
  <c r="F75" i="5"/>
  <c r="L74" i="5"/>
  <c r="R74" i="5" s="1"/>
  <c r="J74" i="5"/>
  <c r="I74" i="5"/>
  <c r="M74" i="5" s="1"/>
  <c r="N74" i="5" s="1"/>
  <c r="G74" i="5"/>
  <c r="F74" i="5"/>
  <c r="M73" i="5"/>
  <c r="N73" i="5" s="1"/>
  <c r="J73" i="5"/>
  <c r="L73" i="5" s="1"/>
  <c r="R73" i="5" s="1"/>
  <c r="I73" i="5"/>
  <c r="G73" i="5"/>
  <c r="F73" i="5"/>
  <c r="L72" i="5"/>
  <c r="R72" i="5" s="1"/>
  <c r="J72" i="5"/>
  <c r="I72" i="5"/>
  <c r="M72" i="5" s="1"/>
  <c r="N72" i="5" s="1"/>
  <c r="G72" i="5"/>
  <c r="F72" i="5"/>
  <c r="M71" i="5"/>
  <c r="N71" i="5" s="1"/>
  <c r="J71" i="5"/>
  <c r="L71" i="5" s="1"/>
  <c r="R71" i="5" s="1"/>
  <c r="I71" i="5"/>
  <c r="G71" i="5"/>
  <c r="F71" i="5"/>
  <c r="L70" i="5"/>
  <c r="R70" i="5" s="1"/>
  <c r="J70" i="5"/>
  <c r="I70" i="5"/>
  <c r="M70" i="5" s="1"/>
  <c r="N70" i="5" s="1"/>
  <c r="G70" i="5"/>
  <c r="F70" i="5"/>
  <c r="M69" i="5"/>
  <c r="N69" i="5" s="1"/>
  <c r="J69" i="5"/>
  <c r="L69" i="5" s="1"/>
  <c r="R69" i="5" s="1"/>
  <c r="I69" i="5"/>
  <c r="G69" i="5"/>
  <c r="F69" i="5"/>
  <c r="L68" i="5"/>
  <c r="R68" i="5" s="1"/>
  <c r="J68" i="5"/>
  <c r="I68" i="5"/>
  <c r="M68" i="5" s="1"/>
  <c r="N68" i="5" s="1"/>
  <c r="G68" i="5"/>
  <c r="F68" i="5"/>
  <c r="M67" i="5"/>
  <c r="N67" i="5" s="1"/>
  <c r="J67" i="5"/>
  <c r="L67" i="5" s="1"/>
  <c r="R67" i="5" s="1"/>
  <c r="I67" i="5"/>
  <c r="G67" i="5"/>
  <c r="F67" i="5"/>
  <c r="L66" i="5"/>
  <c r="R66" i="5" s="1"/>
  <c r="J66" i="5"/>
  <c r="I66" i="5"/>
  <c r="M66" i="5" s="1"/>
  <c r="N66" i="5" s="1"/>
  <c r="G66" i="5"/>
  <c r="F66" i="5"/>
  <c r="M65" i="5"/>
  <c r="N65" i="5" s="1"/>
  <c r="J65" i="5"/>
  <c r="L65" i="5" s="1"/>
  <c r="R65" i="5" s="1"/>
  <c r="I65" i="5"/>
  <c r="G65" i="5"/>
  <c r="F65" i="5"/>
  <c r="L64" i="5"/>
  <c r="R64" i="5" s="1"/>
  <c r="J64" i="5"/>
  <c r="I64" i="5"/>
  <c r="M64" i="5" s="1"/>
  <c r="N64" i="5" s="1"/>
  <c r="G64" i="5"/>
  <c r="F64" i="5"/>
  <c r="M63" i="5"/>
  <c r="N63" i="5" s="1"/>
  <c r="J63" i="5"/>
  <c r="L63" i="5" s="1"/>
  <c r="R63" i="5" s="1"/>
  <c r="I63" i="5"/>
  <c r="G63" i="5"/>
  <c r="F63" i="5"/>
  <c r="L62" i="5"/>
  <c r="R62" i="5" s="1"/>
  <c r="J62" i="5"/>
  <c r="I62" i="5"/>
  <c r="M62" i="5" s="1"/>
  <c r="N62" i="5" s="1"/>
  <c r="G62" i="5"/>
  <c r="F62" i="5"/>
  <c r="M61" i="5"/>
  <c r="N61" i="5" s="1"/>
  <c r="J61" i="5"/>
  <c r="L61" i="5" s="1"/>
  <c r="R61" i="5" s="1"/>
  <c r="I61" i="5"/>
  <c r="G61" i="5"/>
  <c r="F61" i="5"/>
  <c r="L60" i="5"/>
  <c r="R60" i="5" s="1"/>
  <c r="J60" i="5"/>
  <c r="I60" i="5"/>
  <c r="M60" i="5" s="1"/>
  <c r="N60" i="5" s="1"/>
  <c r="G60" i="5"/>
  <c r="F60" i="5"/>
  <c r="J59" i="5"/>
  <c r="G59" i="5"/>
  <c r="L59" i="5" s="1"/>
  <c r="R59" i="5" s="1"/>
  <c r="F59" i="5"/>
  <c r="M59" i="5" s="1"/>
  <c r="N59" i="5" s="1"/>
  <c r="L58" i="5"/>
  <c r="R58" i="5" s="1"/>
  <c r="J58" i="5"/>
  <c r="I58" i="5"/>
  <c r="M58" i="5" s="1"/>
  <c r="N58" i="5" s="1"/>
  <c r="G58" i="5"/>
  <c r="F58" i="5"/>
  <c r="M57" i="5"/>
  <c r="N57" i="5" s="1"/>
  <c r="J57" i="5"/>
  <c r="L57" i="5" s="1"/>
  <c r="R57" i="5" s="1"/>
  <c r="I57" i="5"/>
  <c r="G57" i="5"/>
  <c r="F57" i="5"/>
  <c r="L56" i="5"/>
  <c r="R56" i="5" s="1"/>
  <c r="J56" i="5"/>
  <c r="I56" i="5"/>
  <c r="M56" i="5" s="1"/>
  <c r="N56" i="5" s="1"/>
  <c r="G56" i="5"/>
  <c r="F56" i="5"/>
  <c r="M55" i="5"/>
  <c r="N55" i="5" s="1"/>
  <c r="J55" i="5"/>
  <c r="L55" i="5" s="1"/>
  <c r="R55" i="5" s="1"/>
  <c r="I55" i="5"/>
  <c r="G55" i="5"/>
  <c r="F55" i="5"/>
  <c r="L54" i="5"/>
  <c r="R54" i="5" s="1"/>
  <c r="J54" i="5"/>
  <c r="I54" i="5"/>
  <c r="M54" i="5" s="1"/>
  <c r="N54" i="5" s="1"/>
  <c r="G54" i="5"/>
  <c r="F54" i="5"/>
  <c r="M53" i="5"/>
  <c r="N53" i="5" s="1"/>
  <c r="J53" i="5"/>
  <c r="L53" i="5" s="1"/>
  <c r="R53" i="5" s="1"/>
  <c r="I53" i="5"/>
  <c r="G53" i="5"/>
  <c r="F53" i="5"/>
  <c r="L52" i="5"/>
  <c r="R52" i="5" s="1"/>
  <c r="J52" i="5"/>
  <c r="I52" i="5"/>
  <c r="M52" i="5" s="1"/>
  <c r="N52" i="5" s="1"/>
  <c r="G52" i="5"/>
  <c r="F52" i="5"/>
  <c r="M51" i="5"/>
  <c r="N51" i="5" s="1"/>
  <c r="J51" i="5"/>
  <c r="L51" i="5" s="1"/>
  <c r="R51" i="5" s="1"/>
  <c r="I51" i="5"/>
  <c r="G51" i="5"/>
  <c r="F51" i="5"/>
  <c r="L50" i="5"/>
  <c r="R50" i="5" s="1"/>
  <c r="J50" i="5"/>
  <c r="I50" i="5"/>
  <c r="M50" i="5" s="1"/>
  <c r="N50" i="5" s="1"/>
  <c r="G50" i="5"/>
  <c r="F50" i="5"/>
  <c r="M49" i="5"/>
  <c r="N49" i="5" s="1"/>
  <c r="J49" i="5"/>
  <c r="L49" i="5" s="1"/>
  <c r="R49" i="5" s="1"/>
  <c r="I49" i="5"/>
  <c r="G49" i="5"/>
  <c r="F49" i="5"/>
  <c r="L48" i="5"/>
  <c r="R48" i="5" s="1"/>
  <c r="J48" i="5"/>
  <c r="I48" i="5"/>
  <c r="M48" i="5" s="1"/>
  <c r="N48" i="5" s="1"/>
  <c r="G48" i="5"/>
  <c r="F48" i="5"/>
  <c r="M47" i="5"/>
  <c r="N47" i="5" s="1"/>
  <c r="J47" i="5"/>
  <c r="L47" i="5" s="1"/>
  <c r="R47" i="5" s="1"/>
  <c r="I47" i="5"/>
  <c r="G47" i="5"/>
  <c r="F47" i="5"/>
  <c r="L46" i="5"/>
  <c r="R46" i="5" s="1"/>
  <c r="J46" i="5"/>
  <c r="I46" i="5"/>
  <c r="M46" i="5" s="1"/>
  <c r="N46" i="5" s="1"/>
  <c r="G46" i="5"/>
  <c r="F46" i="5"/>
  <c r="M45" i="5"/>
  <c r="N45" i="5" s="1"/>
  <c r="J45" i="5"/>
  <c r="L45" i="5" s="1"/>
  <c r="R45" i="5" s="1"/>
  <c r="I45" i="5"/>
  <c r="G45" i="5"/>
  <c r="F45" i="5"/>
  <c r="L44" i="5"/>
  <c r="R44" i="5" s="1"/>
  <c r="J44" i="5"/>
  <c r="I44" i="5"/>
  <c r="M44" i="5" s="1"/>
  <c r="N44" i="5" s="1"/>
  <c r="G44" i="5"/>
  <c r="F44" i="5"/>
  <c r="M43" i="5"/>
  <c r="N43" i="5" s="1"/>
  <c r="J43" i="5"/>
  <c r="L43" i="5" s="1"/>
  <c r="R43" i="5" s="1"/>
  <c r="I43" i="5"/>
  <c r="G43" i="5"/>
  <c r="F43" i="5"/>
  <c r="L42" i="5"/>
  <c r="R42" i="5" s="1"/>
  <c r="J42" i="5"/>
  <c r="I42" i="5"/>
  <c r="M42" i="5" s="1"/>
  <c r="N42" i="5" s="1"/>
  <c r="G42" i="5"/>
  <c r="F42" i="5"/>
  <c r="M41" i="5"/>
  <c r="N41" i="5" s="1"/>
  <c r="J41" i="5"/>
  <c r="L41" i="5" s="1"/>
  <c r="R41" i="5" s="1"/>
  <c r="I41" i="5"/>
  <c r="G41" i="5"/>
  <c r="F41" i="5"/>
  <c r="L40" i="5"/>
  <c r="R40" i="5" s="1"/>
  <c r="J40" i="5"/>
  <c r="I40" i="5"/>
  <c r="M40" i="5" s="1"/>
  <c r="N40" i="5" s="1"/>
  <c r="G40" i="5"/>
  <c r="F40" i="5"/>
  <c r="M39" i="5"/>
  <c r="N39" i="5" s="1"/>
  <c r="J39" i="5"/>
  <c r="L39" i="5" s="1"/>
  <c r="R39" i="5" s="1"/>
  <c r="I39" i="5"/>
  <c r="G39" i="5"/>
  <c r="F39" i="5"/>
  <c r="L38" i="5"/>
  <c r="R38" i="5" s="1"/>
  <c r="J38" i="5"/>
  <c r="I38" i="5"/>
  <c r="M38" i="5" s="1"/>
  <c r="N38" i="5" s="1"/>
  <c r="G38" i="5"/>
  <c r="F38" i="5"/>
  <c r="M37" i="5"/>
  <c r="N37" i="5" s="1"/>
  <c r="J37" i="5"/>
  <c r="L37" i="5" s="1"/>
  <c r="R37" i="5" s="1"/>
  <c r="I37" i="5"/>
  <c r="G37" i="5"/>
  <c r="F37" i="5"/>
  <c r="L36" i="5"/>
  <c r="R36" i="5" s="1"/>
  <c r="J36" i="5"/>
  <c r="I36" i="5"/>
  <c r="M36" i="5" s="1"/>
  <c r="N36" i="5" s="1"/>
  <c r="G36" i="5"/>
  <c r="F36" i="5"/>
  <c r="M35" i="5"/>
  <c r="N35" i="5" s="1"/>
  <c r="J35" i="5"/>
  <c r="L35" i="5" s="1"/>
  <c r="R35" i="5" s="1"/>
  <c r="I35" i="5"/>
  <c r="G35" i="5"/>
  <c r="F35" i="5"/>
  <c r="L34" i="5"/>
  <c r="R34" i="5" s="1"/>
  <c r="J34" i="5"/>
  <c r="I34" i="5"/>
  <c r="M34" i="5" s="1"/>
  <c r="N34" i="5" s="1"/>
  <c r="G34" i="5"/>
  <c r="F34" i="5"/>
  <c r="M33" i="5"/>
  <c r="N33" i="5" s="1"/>
  <c r="J33" i="5"/>
  <c r="L33" i="5" s="1"/>
  <c r="R33" i="5" s="1"/>
  <c r="I33" i="5"/>
  <c r="G33" i="5"/>
  <c r="F33" i="5"/>
  <c r="L32" i="5"/>
  <c r="R32" i="5" s="1"/>
  <c r="J32" i="5"/>
  <c r="I32" i="5"/>
  <c r="M32" i="5" s="1"/>
  <c r="N32" i="5" s="1"/>
  <c r="G32" i="5"/>
  <c r="F32" i="5"/>
  <c r="M31" i="5"/>
  <c r="N31" i="5" s="1"/>
  <c r="J31" i="5"/>
  <c r="L31" i="5" s="1"/>
  <c r="R31" i="5" s="1"/>
  <c r="I31" i="5"/>
  <c r="G31" i="5"/>
  <c r="F31" i="5"/>
  <c r="L30" i="5"/>
  <c r="R30" i="5" s="1"/>
  <c r="J30" i="5"/>
  <c r="I30" i="5"/>
  <c r="M30" i="5" s="1"/>
  <c r="N30" i="5" s="1"/>
  <c r="G30" i="5"/>
  <c r="F30" i="5"/>
  <c r="M29" i="5"/>
  <c r="N29" i="5" s="1"/>
  <c r="J29" i="5"/>
  <c r="L29" i="5" s="1"/>
  <c r="R29" i="5" s="1"/>
  <c r="I29" i="5"/>
  <c r="G29" i="5"/>
  <c r="F29" i="5"/>
  <c r="L28" i="5"/>
  <c r="R28" i="5" s="1"/>
  <c r="J28" i="5"/>
  <c r="I28" i="5"/>
  <c r="M28" i="5" s="1"/>
  <c r="N28" i="5" s="1"/>
  <c r="G28" i="5"/>
  <c r="F28" i="5"/>
  <c r="M27" i="5"/>
  <c r="N27" i="5" s="1"/>
  <c r="J27" i="5"/>
  <c r="L27" i="5" s="1"/>
  <c r="R27" i="5" s="1"/>
  <c r="I27" i="5"/>
  <c r="G27" i="5"/>
  <c r="F27" i="5"/>
  <c r="L26" i="5"/>
  <c r="R26" i="5" s="1"/>
  <c r="J26" i="5"/>
  <c r="I26" i="5"/>
  <c r="M26" i="5" s="1"/>
  <c r="N26" i="5" s="1"/>
  <c r="G26" i="5"/>
  <c r="F26" i="5"/>
  <c r="L25" i="5"/>
  <c r="R25" i="5" s="1"/>
  <c r="J25" i="5"/>
  <c r="I25" i="5"/>
  <c r="M25" i="5" s="1"/>
  <c r="N25" i="5" s="1"/>
  <c r="G25" i="5"/>
  <c r="F25" i="5"/>
  <c r="M24" i="5"/>
  <c r="J24" i="5"/>
  <c r="L24" i="5" s="1"/>
  <c r="R24" i="5" s="1"/>
  <c r="I24" i="5"/>
  <c r="G24" i="5"/>
  <c r="F24" i="5"/>
  <c r="J23" i="5"/>
  <c r="L23" i="5" s="1"/>
  <c r="R23" i="5" s="1"/>
  <c r="I23" i="5"/>
  <c r="G23" i="5"/>
  <c r="F23" i="5"/>
  <c r="L22" i="5"/>
  <c r="R22" i="5" s="1"/>
  <c r="J22" i="5"/>
  <c r="I22" i="5"/>
  <c r="M22" i="5" s="1"/>
  <c r="N22" i="5" s="1"/>
  <c r="G22" i="5"/>
  <c r="F22" i="5"/>
  <c r="M21" i="5"/>
  <c r="J21" i="5"/>
  <c r="L21" i="5" s="1"/>
  <c r="R21" i="5" s="1"/>
  <c r="I21" i="5"/>
  <c r="G21" i="5"/>
  <c r="F21" i="5"/>
  <c r="L20" i="5"/>
  <c r="R20" i="5" s="1"/>
  <c r="J20" i="5"/>
  <c r="I20" i="5"/>
  <c r="M20" i="5" s="1"/>
  <c r="N20" i="5" s="1"/>
  <c r="G20" i="5"/>
  <c r="F20" i="5"/>
  <c r="M19" i="5"/>
  <c r="J19" i="5"/>
  <c r="L19" i="5" s="1"/>
  <c r="R19" i="5" s="1"/>
  <c r="I19" i="5"/>
  <c r="G19" i="5"/>
  <c r="F19" i="5"/>
  <c r="L18" i="5"/>
  <c r="R18" i="5" s="1"/>
  <c r="J18" i="5"/>
  <c r="I18" i="5"/>
  <c r="M18" i="5" s="1"/>
  <c r="N18" i="5" s="1"/>
  <c r="G18" i="5"/>
  <c r="F18" i="5"/>
  <c r="M17" i="5"/>
  <c r="J17" i="5"/>
  <c r="L17" i="5" s="1"/>
  <c r="R17" i="5" s="1"/>
  <c r="I17" i="5"/>
  <c r="G17" i="5"/>
  <c r="F17" i="5"/>
  <c r="L16" i="5"/>
  <c r="R16" i="5" s="1"/>
  <c r="J16" i="5"/>
  <c r="I16" i="5"/>
  <c r="M16" i="5" s="1"/>
  <c r="N16" i="5" s="1"/>
  <c r="G16" i="5"/>
  <c r="F16" i="5"/>
  <c r="M15" i="5"/>
  <c r="J15" i="5"/>
  <c r="L15" i="5" s="1"/>
  <c r="R15" i="5" s="1"/>
  <c r="I15" i="5"/>
  <c r="G15" i="5"/>
  <c r="F15" i="5"/>
  <c r="L14" i="5"/>
  <c r="R14" i="5" s="1"/>
  <c r="J14" i="5"/>
  <c r="I14" i="5"/>
  <c r="M14" i="5" s="1"/>
  <c r="N14" i="5" s="1"/>
  <c r="G14" i="5"/>
  <c r="F14" i="5"/>
  <c r="M13" i="5"/>
  <c r="J13" i="5"/>
  <c r="L13" i="5" s="1"/>
  <c r="R13" i="5" s="1"/>
  <c r="I13" i="5"/>
  <c r="G13" i="5"/>
  <c r="F13" i="5"/>
  <c r="L12" i="5"/>
  <c r="R12" i="5" s="1"/>
  <c r="J12" i="5"/>
  <c r="I12" i="5"/>
  <c r="M12" i="5" s="1"/>
  <c r="N12" i="5" s="1"/>
  <c r="G12" i="5"/>
  <c r="F12" i="5"/>
  <c r="M11" i="5"/>
  <c r="J11" i="5"/>
  <c r="L11" i="5" s="1"/>
  <c r="R11" i="5" s="1"/>
  <c r="I11" i="5"/>
  <c r="G11" i="5"/>
  <c r="F11" i="5"/>
  <c r="L10" i="5"/>
  <c r="R10" i="5" s="1"/>
  <c r="J10" i="5"/>
  <c r="I10" i="5"/>
  <c r="M10" i="5" s="1"/>
  <c r="N10" i="5" s="1"/>
  <c r="G10" i="5"/>
  <c r="F10" i="5"/>
  <c r="M9" i="5"/>
  <c r="J9" i="5"/>
  <c r="L9" i="5" s="1"/>
  <c r="R9" i="5" s="1"/>
  <c r="I9" i="5"/>
  <c r="G9" i="5"/>
  <c r="F9" i="5"/>
  <c r="L8" i="5"/>
  <c r="R8" i="5" s="1"/>
  <c r="J8" i="5"/>
  <c r="I8" i="5"/>
  <c r="M8" i="5" s="1"/>
  <c r="N8" i="5" s="1"/>
  <c r="G8" i="5"/>
  <c r="F8" i="5"/>
  <c r="M7" i="5"/>
  <c r="J7" i="5"/>
  <c r="L7" i="5" s="1"/>
  <c r="R7" i="5" s="1"/>
  <c r="I7" i="5"/>
  <c r="G7" i="5"/>
  <c r="F7" i="5"/>
  <c r="L6" i="5"/>
  <c r="R6" i="5" s="1"/>
  <c r="J6" i="5"/>
  <c r="I6" i="5"/>
  <c r="M6" i="5" s="1"/>
  <c r="N6" i="5" s="1"/>
  <c r="G6" i="5"/>
  <c r="F6" i="5"/>
  <c r="M5" i="5"/>
  <c r="J5" i="5"/>
  <c r="L5" i="5" s="1"/>
  <c r="R5" i="5" s="1"/>
  <c r="I5" i="5"/>
  <c r="G5" i="5"/>
  <c r="F5" i="5"/>
  <c r="L4" i="5"/>
  <c r="R4" i="5" s="1"/>
  <c r="J4" i="5"/>
  <c r="I4" i="5"/>
  <c r="M4" i="5" s="1"/>
  <c r="N4" i="5" s="1"/>
  <c r="G4" i="5"/>
  <c r="F4" i="5"/>
  <c r="M3" i="5"/>
  <c r="J3" i="5"/>
  <c r="L3" i="5" s="1"/>
  <c r="R3" i="5" s="1"/>
  <c r="I3" i="5"/>
  <c r="G3" i="5"/>
  <c r="F3" i="5"/>
  <c r="J318" i="4"/>
  <c r="I318" i="4"/>
  <c r="G318" i="4"/>
  <c r="F318" i="4"/>
  <c r="J317" i="4"/>
  <c r="I317" i="4"/>
  <c r="G317" i="4"/>
  <c r="F317" i="4"/>
  <c r="J316" i="4"/>
  <c r="I316" i="4"/>
  <c r="G316" i="4"/>
  <c r="L316" i="4" s="1"/>
  <c r="R316" i="4" s="1"/>
  <c r="F316" i="4"/>
  <c r="J315" i="4"/>
  <c r="I315" i="4"/>
  <c r="G315" i="4"/>
  <c r="L315" i="4" s="1"/>
  <c r="R315" i="4" s="1"/>
  <c r="F315" i="4"/>
  <c r="J314" i="4"/>
  <c r="I314" i="4"/>
  <c r="G314" i="4"/>
  <c r="F314" i="4"/>
  <c r="J313" i="4"/>
  <c r="I313" i="4"/>
  <c r="G313" i="4"/>
  <c r="F313" i="4"/>
  <c r="J312" i="4"/>
  <c r="I312" i="4"/>
  <c r="G312" i="4"/>
  <c r="F312" i="4"/>
  <c r="L311" i="4"/>
  <c r="R311" i="4" s="1"/>
  <c r="J311" i="4"/>
  <c r="I311" i="4"/>
  <c r="G311" i="4"/>
  <c r="F311" i="4"/>
  <c r="M311" i="4" s="1"/>
  <c r="N311" i="4" s="1"/>
  <c r="J310" i="4"/>
  <c r="I310" i="4"/>
  <c r="G310" i="4"/>
  <c r="F310" i="4"/>
  <c r="J309" i="4"/>
  <c r="I309" i="4"/>
  <c r="G309" i="4"/>
  <c r="F309" i="4"/>
  <c r="J308" i="4"/>
  <c r="I308" i="4"/>
  <c r="G308" i="4"/>
  <c r="L308" i="4" s="1"/>
  <c r="R308" i="4" s="1"/>
  <c r="F308" i="4"/>
  <c r="J307" i="4"/>
  <c r="I307" i="4"/>
  <c r="G307" i="4"/>
  <c r="F307" i="4"/>
  <c r="J306" i="4"/>
  <c r="I306" i="4"/>
  <c r="M306" i="4" s="1"/>
  <c r="G306" i="4"/>
  <c r="F306" i="4"/>
  <c r="J305" i="4"/>
  <c r="I305" i="4"/>
  <c r="G305" i="4"/>
  <c r="F305" i="4"/>
  <c r="J304" i="4"/>
  <c r="I304" i="4"/>
  <c r="G304" i="4"/>
  <c r="F304" i="4"/>
  <c r="M304" i="4" s="1"/>
  <c r="J303" i="4"/>
  <c r="L303" i="4" s="1"/>
  <c r="R303" i="4" s="1"/>
  <c r="I303" i="4"/>
  <c r="G303" i="4"/>
  <c r="F303" i="4"/>
  <c r="M303" i="4" s="1"/>
  <c r="J302" i="4"/>
  <c r="I302" i="4"/>
  <c r="G302" i="4"/>
  <c r="F302" i="4"/>
  <c r="J301" i="4"/>
  <c r="I301" i="4"/>
  <c r="G301" i="4"/>
  <c r="F301" i="4"/>
  <c r="J300" i="4"/>
  <c r="I300" i="4"/>
  <c r="G300" i="4"/>
  <c r="L300" i="4" s="1"/>
  <c r="R300" i="4" s="1"/>
  <c r="F300" i="4"/>
  <c r="J299" i="4"/>
  <c r="I299" i="4"/>
  <c r="G299" i="4"/>
  <c r="L299" i="4" s="1"/>
  <c r="R299" i="4" s="1"/>
  <c r="F299" i="4"/>
  <c r="J298" i="4"/>
  <c r="I298" i="4"/>
  <c r="G298" i="4"/>
  <c r="F298" i="4"/>
  <c r="J297" i="4"/>
  <c r="L297" i="4" s="1"/>
  <c r="R297" i="4" s="1"/>
  <c r="I297" i="4"/>
  <c r="G297" i="4"/>
  <c r="F297" i="4"/>
  <c r="J296" i="4"/>
  <c r="I296" i="4"/>
  <c r="G296" i="4"/>
  <c r="F296" i="4"/>
  <c r="L295" i="4"/>
  <c r="R295" i="4" s="1"/>
  <c r="J295" i="4"/>
  <c r="I295" i="4"/>
  <c r="G295" i="4"/>
  <c r="F295" i="4"/>
  <c r="M295" i="4" s="1"/>
  <c r="N295" i="4" s="1"/>
  <c r="J294" i="4"/>
  <c r="I294" i="4"/>
  <c r="G294" i="4"/>
  <c r="F294" i="4"/>
  <c r="J293" i="4"/>
  <c r="I293" i="4"/>
  <c r="G293" i="4"/>
  <c r="F293" i="4"/>
  <c r="J292" i="4"/>
  <c r="I292" i="4"/>
  <c r="M292" i="4" s="1"/>
  <c r="G292" i="4"/>
  <c r="F292" i="4"/>
  <c r="J291" i="4"/>
  <c r="I291" i="4"/>
  <c r="G291" i="4"/>
  <c r="F291" i="4"/>
  <c r="J290" i="4"/>
  <c r="I290" i="4"/>
  <c r="G290" i="4"/>
  <c r="F290" i="4"/>
  <c r="J289" i="4"/>
  <c r="I289" i="4"/>
  <c r="M289" i="4" s="1"/>
  <c r="G289" i="4"/>
  <c r="F289" i="4"/>
  <c r="J288" i="4"/>
  <c r="I288" i="4"/>
  <c r="G288" i="4"/>
  <c r="F288" i="4"/>
  <c r="M288" i="4" s="1"/>
  <c r="J287" i="4"/>
  <c r="L287" i="4" s="1"/>
  <c r="R287" i="4" s="1"/>
  <c r="I287" i="4"/>
  <c r="G287" i="4"/>
  <c r="F287" i="4"/>
  <c r="M287" i="4" s="1"/>
  <c r="J286" i="4"/>
  <c r="I286" i="4"/>
  <c r="G286" i="4"/>
  <c r="F286" i="4"/>
  <c r="J285" i="4"/>
  <c r="I285" i="4"/>
  <c r="G285" i="4"/>
  <c r="F285" i="4"/>
  <c r="J284" i="4"/>
  <c r="I284" i="4"/>
  <c r="G284" i="4"/>
  <c r="F284" i="4"/>
  <c r="J283" i="4"/>
  <c r="I283" i="4"/>
  <c r="G283" i="4"/>
  <c r="L283" i="4" s="1"/>
  <c r="R283" i="4" s="1"/>
  <c r="F283" i="4"/>
  <c r="J282" i="4"/>
  <c r="I282" i="4"/>
  <c r="G282" i="4"/>
  <c r="F282" i="4"/>
  <c r="J281" i="4"/>
  <c r="I281" i="4"/>
  <c r="G281" i="4"/>
  <c r="F281" i="4"/>
  <c r="J280" i="4"/>
  <c r="I280" i="4"/>
  <c r="G280" i="4"/>
  <c r="F280" i="4"/>
  <c r="L279" i="4"/>
  <c r="R279" i="4" s="1"/>
  <c r="J279" i="4"/>
  <c r="I279" i="4"/>
  <c r="G279" i="4"/>
  <c r="F279" i="4"/>
  <c r="M279" i="4" s="1"/>
  <c r="N279" i="4" s="1"/>
  <c r="J278" i="4"/>
  <c r="I278" i="4"/>
  <c r="G278" i="4"/>
  <c r="F278" i="4"/>
  <c r="J277" i="4"/>
  <c r="I277" i="4"/>
  <c r="G277" i="4"/>
  <c r="F277" i="4"/>
  <c r="J276" i="4"/>
  <c r="I276" i="4"/>
  <c r="M276" i="4" s="1"/>
  <c r="G276" i="4"/>
  <c r="F276" i="4"/>
  <c r="J275" i="4"/>
  <c r="I275" i="4"/>
  <c r="G275" i="4"/>
  <c r="F275" i="4"/>
  <c r="J274" i="4"/>
  <c r="I274" i="4"/>
  <c r="M274" i="4" s="1"/>
  <c r="G274" i="4"/>
  <c r="F274" i="4"/>
  <c r="J273" i="4"/>
  <c r="I273" i="4"/>
  <c r="G273" i="4"/>
  <c r="F273" i="4"/>
  <c r="J272" i="4"/>
  <c r="I272" i="4"/>
  <c r="G272" i="4"/>
  <c r="F272" i="4"/>
  <c r="M272" i="4" s="1"/>
  <c r="J271" i="4"/>
  <c r="L271" i="4" s="1"/>
  <c r="R271" i="4" s="1"/>
  <c r="I271" i="4"/>
  <c r="G271" i="4"/>
  <c r="F271" i="4"/>
  <c r="M271" i="4" s="1"/>
  <c r="J270" i="4"/>
  <c r="I270" i="4"/>
  <c r="G270" i="4"/>
  <c r="F270" i="4"/>
  <c r="J269" i="4"/>
  <c r="I269" i="4"/>
  <c r="G269" i="4"/>
  <c r="F269" i="4"/>
  <c r="J268" i="4"/>
  <c r="I268" i="4"/>
  <c r="G268" i="4"/>
  <c r="F268" i="4"/>
  <c r="J267" i="4"/>
  <c r="I267" i="4"/>
  <c r="G267" i="4"/>
  <c r="L267" i="4" s="1"/>
  <c r="R267" i="4" s="1"/>
  <c r="F267" i="4"/>
  <c r="J266" i="4"/>
  <c r="I266" i="4"/>
  <c r="G266" i="4"/>
  <c r="F266" i="4"/>
  <c r="J265" i="4"/>
  <c r="I265" i="4"/>
  <c r="G265" i="4"/>
  <c r="F265" i="4"/>
  <c r="J264" i="4"/>
  <c r="I264" i="4"/>
  <c r="G264" i="4"/>
  <c r="F264" i="4"/>
  <c r="L263" i="4"/>
  <c r="R263" i="4" s="1"/>
  <c r="J263" i="4"/>
  <c r="I263" i="4"/>
  <c r="G263" i="4"/>
  <c r="F263" i="4"/>
  <c r="M263" i="4" s="1"/>
  <c r="N263" i="4" s="1"/>
  <c r="J262" i="4"/>
  <c r="I262" i="4"/>
  <c r="G262" i="4"/>
  <c r="F262" i="4"/>
  <c r="J261" i="4"/>
  <c r="I261" i="4"/>
  <c r="G261" i="4"/>
  <c r="F261" i="4"/>
  <c r="J260" i="4"/>
  <c r="I260" i="4"/>
  <c r="G260" i="4"/>
  <c r="F260" i="4"/>
  <c r="J259" i="4"/>
  <c r="I259" i="4"/>
  <c r="G259" i="4"/>
  <c r="F259" i="4"/>
  <c r="J258" i="4"/>
  <c r="I258" i="4"/>
  <c r="M258" i="4" s="1"/>
  <c r="G258" i="4"/>
  <c r="F258" i="4"/>
  <c r="J257" i="4"/>
  <c r="I257" i="4"/>
  <c r="G257" i="4"/>
  <c r="F257" i="4"/>
  <c r="J256" i="4"/>
  <c r="I256" i="4"/>
  <c r="G256" i="4"/>
  <c r="F256" i="4"/>
  <c r="M256" i="4" s="1"/>
  <c r="J255" i="4"/>
  <c r="L255" i="4" s="1"/>
  <c r="R255" i="4" s="1"/>
  <c r="I255" i="4"/>
  <c r="G255" i="4"/>
  <c r="F255" i="4"/>
  <c r="M255" i="4" s="1"/>
  <c r="J254" i="4"/>
  <c r="I254" i="4"/>
  <c r="G254" i="4"/>
  <c r="F254" i="4"/>
  <c r="J253" i="4"/>
  <c r="I253" i="4"/>
  <c r="G253" i="4"/>
  <c r="F253" i="4"/>
  <c r="J252" i="4"/>
  <c r="I252" i="4"/>
  <c r="G252" i="4"/>
  <c r="F252" i="4"/>
  <c r="J251" i="4"/>
  <c r="I251" i="4"/>
  <c r="G251" i="4"/>
  <c r="L251" i="4" s="1"/>
  <c r="R251" i="4" s="1"/>
  <c r="F251" i="4"/>
  <c r="J250" i="4"/>
  <c r="I250" i="4"/>
  <c r="G250" i="4"/>
  <c r="F250" i="4"/>
  <c r="J249" i="4"/>
  <c r="I249" i="4"/>
  <c r="G249" i="4"/>
  <c r="F249" i="4"/>
  <c r="J248" i="4"/>
  <c r="I248" i="4"/>
  <c r="G248" i="4"/>
  <c r="F248" i="4"/>
  <c r="L247" i="4"/>
  <c r="R247" i="4" s="1"/>
  <c r="J247" i="4"/>
  <c r="I247" i="4"/>
  <c r="G247" i="4"/>
  <c r="F247" i="4"/>
  <c r="M247" i="4" s="1"/>
  <c r="N247" i="4" s="1"/>
  <c r="J246" i="4"/>
  <c r="I246" i="4"/>
  <c r="G246" i="4"/>
  <c r="F246" i="4"/>
  <c r="J245" i="4"/>
  <c r="I245" i="4"/>
  <c r="G245" i="4"/>
  <c r="F245" i="4"/>
  <c r="J244" i="4"/>
  <c r="I244" i="4"/>
  <c r="M244" i="4" s="1"/>
  <c r="G244" i="4"/>
  <c r="F244" i="4"/>
  <c r="J243" i="4"/>
  <c r="I243" i="4"/>
  <c r="G243" i="4"/>
  <c r="F243" i="4"/>
  <c r="J242" i="4"/>
  <c r="I242" i="4"/>
  <c r="G242" i="4"/>
  <c r="F242" i="4"/>
  <c r="J241" i="4"/>
  <c r="I241" i="4"/>
  <c r="G241" i="4"/>
  <c r="F241" i="4"/>
  <c r="J240" i="4"/>
  <c r="I240" i="4"/>
  <c r="G240" i="4"/>
  <c r="F240" i="4"/>
  <c r="M240" i="4" s="1"/>
  <c r="J239" i="4"/>
  <c r="L239" i="4" s="1"/>
  <c r="R239" i="4" s="1"/>
  <c r="I239" i="4"/>
  <c r="G239" i="4"/>
  <c r="F239" i="4"/>
  <c r="M239" i="4" s="1"/>
  <c r="J238" i="4"/>
  <c r="I238" i="4"/>
  <c r="G238" i="4"/>
  <c r="F238" i="4"/>
  <c r="J237" i="4"/>
  <c r="I237" i="4"/>
  <c r="G237" i="4"/>
  <c r="F237" i="4"/>
  <c r="J236" i="4"/>
  <c r="I236" i="4"/>
  <c r="G236" i="4"/>
  <c r="F236" i="4"/>
  <c r="J235" i="4"/>
  <c r="I235" i="4"/>
  <c r="G235" i="4"/>
  <c r="L235" i="4" s="1"/>
  <c r="R235" i="4" s="1"/>
  <c r="F235" i="4"/>
  <c r="J234" i="4"/>
  <c r="I234" i="4"/>
  <c r="G234" i="4"/>
  <c r="F234" i="4"/>
  <c r="J233" i="4"/>
  <c r="I233" i="4"/>
  <c r="G233" i="4"/>
  <c r="F233" i="4"/>
  <c r="J232" i="4"/>
  <c r="I232" i="4"/>
  <c r="G232" i="4"/>
  <c r="F232" i="4"/>
  <c r="L231" i="4"/>
  <c r="R231" i="4" s="1"/>
  <c r="J231" i="4"/>
  <c r="I231" i="4"/>
  <c r="G231" i="4"/>
  <c r="F231" i="4"/>
  <c r="M231" i="4" s="1"/>
  <c r="N231" i="4" s="1"/>
  <c r="J230" i="4"/>
  <c r="I230" i="4"/>
  <c r="G230" i="4"/>
  <c r="F230" i="4"/>
  <c r="J229" i="4"/>
  <c r="I229" i="4"/>
  <c r="G229" i="4"/>
  <c r="F229" i="4"/>
  <c r="J228" i="4"/>
  <c r="I228" i="4"/>
  <c r="G228" i="4"/>
  <c r="F228" i="4"/>
  <c r="J227" i="4"/>
  <c r="I227" i="4"/>
  <c r="G227" i="4"/>
  <c r="F227" i="4"/>
  <c r="J226" i="4"/>
  <c r="I226" i="4"/>
  <c r="G226" i="4"/>
  <c r="F226" i="4"/>
  <c r="J225" i="4"/>
  <c r="I225" i="4"/>
  <c r="M225" i="4" s="1"/>
  <c r="G225" i="4"/>
  <c r="F225" i="4"/>
  <c r="J224" i="4"/>
  <c r="I224" i="4"/>
  <c r="G224" i="4"/>
  <c r="F224" i="4"/>
  <c r="M224" i="4" s="1"/>
  <c r="J223" i="4"/>
  <c r="L223" i="4" s="1"/>
  <c r="R223" i="4" s="1"/>
  <c r="I223" i="4"/>
  <c r="G223" i="4"/>
  <c r="F223" i="4"/>
  <c r="M223" i="4" s="1"/>
  <c r="J222" i="4"/>
  <c r="I222" i="4"/>
  <c r="G222" i="4"/>
  <c r="F222" i="4"/>
  <c r="J221" i="4"/>
  <c r="I221" i="4"/>
  <c r="G221" i="4"/>
  <c r="F221" i="4"/>
  <c r="J220" i="4"/>
  <c r="I220" i="4"/>
  <c r="G220" i="4"/>
  <c r="F220" i="4"/>
  <c r="J219" i="4"/>
  <c r="I219" i="4"/>
  <c r="G219" i="4"/>
  <c r="L219" i="4" s="1"/>
  <c r="R219" i="4" s="1"/>
  <c r="F219" i="4"/>
  <c r="J218" i="4"/>
  <c r="I218" i="4"/>
  <c r="G218" i="4"/>
  <c r="F218" i="4"/>
  <c r="J217" i="4"/>
  <c r="I217" i="4"/>
  <c r="G217" i="4"/>
  <c r="F217" i="4"/>
  <c r="J216" i="4"/>
  <c r="I216" i="4"/>
  <c r="G216" i="4"/>
  <c r="F216" i="4"/>
  <c r="L215" i="4"/>
  <c r="R215" i="4" s="1"/>
  <c r="J215" i="4"/>
  <c r="I215" i="4"/>
  <c r="G215" i="4"/>
  <c r="F215" i="4"/>
  <c r="M215" i="4" s="1"/>
  <c r="N215" i="4" s="1"/>
  <c r="J214" i="4"/>
  <c r="I214" i="4"/>
  <c r="G214" i="4"/>
  <c r="F214" i="4"/>
  <c r="J213" i="4"/>
  <c r="I213" i="4"/>
  <c r="G213" i="4"/>
  <c r="F213" i="4"/>
  <c r="J212" i="4"/>
  <c r="I212" i="4"/>
  <c r="G212" i="4"/>
  <c r="L212" i="4" s="1"/>
  <c r="R212" i="4" s="1"/>
  <c r="F212" i="4"/>
  <c r="J211" i="4"/>
  <c r="I211" i="4"/>
  <c r="G211" i="4"/>
  <c r="F211" i="4"/>
  <c r="J210" i="4"/>
  <c r="I210" i="4"/>
  <c r="M210" i="4" s="1"/>
  <c r="G210" i="4"/>
  <c r="F210" i="4"/>
  <c r="J209" i="4"/>
  <c r="I209" i="4"/>
  <c r="G209" i="4"/>
  <c r="F209" i="4"/>
  <c r="J208" i="4"/>
  <c r="I208" i="4"/>
  <c r="G208" i="4"/>
  <c r="F208" i="4"/>
  <c r="M208" i="4" s="1"/>
  <c r="J207" i="4"/>
  <c r="L207" i="4" s="1"/>
  <c r="R207" i="4" s="1"/>
  <c r="I207" i="4"/>
  <c r="G207" i="4"/>
  <c r="F207" i="4"/>
  <c r="M207" i="4" s="1"/>
  <c r="J206" i="4"/>
  <c r="I206" i="4"/>
  <c r="G206" i="4"/>
  <c r="L206" i="4" s="1"/>
  <c r="R206" i="4" s="1"/>
  <c r="F206" i="4"/>
  <c r="J205" i="4"/>
  <c r="I205" i="4"/>
  <c r="G205" i="4"/>
  <c r="F205" i="4"/>
  <c r="L204" i="4"/>
  <c r="R204" i="4" s="1"/>
  <c r="J204" i="4"/>
  <c r="I204" i="4"/>
  <c r="G204" i="4"/>
  <c r="F204" i="4"/>
  <c r="J203" i="4"/>
  <c r="I203" i="4"/>
  <c r="G203" i="4"/>
  <c r="F203" i="4"/>
  <c r="M203" i="4" s="1"/>
  <c r="J202" i="4"/>
  <c r="I202" i="4"/>
  <c r="G202" i="4"/>
  <c r="L202" i="4" s="1"/>
  <c r="R202" i="4" s="1"/>
  <c r="F202" i="4"/>
  <c r="J201" i="4"/>
  <c r="I201" i="4"/>
  <c r="G201" i="4"/>
  <c r="F201" i="4"/>
  <c r="J200" i="4"/>
  <c r="I200" i="4"/>
  <c r="G200" i="4"/>
  <c r="F200" i="4"/>
  <c r="J199" i="4"/>
  <c r="I199" i="4"/>
  <c r="G199" i="4"/>
  <c r="F199" i="4"/>
  <c r="M199" i="4" s="1"/>
  <c r="J198" i="4"/>
  <c r="I198" i="4"/>
  <c r="G198" i="4"/>
  <c r="F198" i="4"/>
  <c r="J197" i="4"/>
  <c r="I197" i="4"/>
  <c r="G197" i="4"/>
  <c r="F197" i="4"/>
  <c r="M197" i="4" s="1"/>
  <c r="J196" i="4"/>
  <c r="I196" i="4"/>
  <c r="G196" i="4"/>
  <c r="L196" i="4" s="1"/>
  <c r="R196" i="4" s="1"/>
  <c r="F196" i="4"/>
  <c r="J195" i="4"/>
  <c r="I195" i="4"/>
  <c r="G195" i="4"/>
  <c r="F195" i="4"/>
  <c r="J194" i="4"/>
  <c r="I194" i="4"/>
  <c r="G194" i="4"/>
  <c r="L194" i="4" s="1"/>
  <c r="R194" i="4" s="1"/>
  <c r="F194" i="4"/>
  <c r="J193" i="4"/>
  <c r="I193" i="4"/>
  <c r="G193" i="4"/>
  <c r="F193" i="4"/>
  <c r="M193" i="4" s="1"/>
  <c r="J192" i="4"/>
  <c r="I192" i="4"/>
  <c r="G192" i="4"/>
  <c r="F192" i="4"/>
  <c r="J191" i="4"/>
  <c r="I191" i="4"/>
  <c r="G191" i="4"/>
  <c r="F191" i="4"/>
  <c r="M191" i="4" s="1"/>
  <c r="J190" i="4"/>
  <c r="I190" i="4"/>
  <c r="G190" i="4"/>
  <c r="F190" i="4"/>
  <c r="J189" i="4"/>
  <c r="I189" i="4"/>
  <c r="G189" i="4"/>
  <c r="L189" i="4" s="1"/>
  <c r="R189" i="4" s="1"/>
  <c r="F189" i="4"/>
  <c r="M189" i="4" s="1"/>
  <c r="J188" i="4"/>
  <c r="I188" i="4"/>
  <c r="G188" i="4"/>
  <c r="F188" i="4"/>
  <c r="J187" i="4"/>
  <c r="I187" i="4"/>
  <c r="M187" i="4" s="1"/>
  <c r="G187" i="4"/>
  <c r="F187" i="4"/>
  <c r="J186" i="4"/>
  <c r="I186" i="4"/>
  <c r="G186" i="4"/>
  <c r="F186" i="4"/>
  <c r="J185" i="4"/>
  <c r="I185" i="4"/>
  <c r="G185" i="4"/>
  <c r="F185" i="4"/>
  <c r="M185" i="4" s="1"/>
  <c r="J184" i="4"/>
  <c r="I184" i="4"/>
  <c r="G184" i="4"/>
  <c r="L184" i="4" s="1"/>
  <c r="R184" i="4" s="1"/>
  <c r="F184" i="4"/>
  <c r="J183" i="4"/>
  <c r="I183" i="4"/>
  <c r="G183" i="4"/>
  <c r="F183" i="4"/>
  <c r="J182" i="4"/>
  <c r="I182" i="4"/>
  <c r="G182" i="4"/>
  <c r="L182" i="4" s="1"/>
  <c r="R182" i="4" s="1"/>
  <c r="F182" i="4"/>
  <c r="J181" i="4"/>
  <c r="I181" i="4"/>
  <c r="M181" i="4" s="1"/>
  <c r="G181" i="4"/>
  <c r="F181" i="4"/>
  <c r="J180" i="4"/>
  <c r="I180" i="4"/>
  <c r="G180" i="4"/>
  <c r="F180" i="4"/>
  <c r="J179" i="4"/>
  <c r="I179" i="4"/>
  <c r="G179" i="4"/>
  <c r="F179" i="4"/>
  <c r="M179" i="4" s="1"/>
  <c r="J178" i="4"/>
  <c r="L178" i="4" s="1"/>
  <c r="R178" i="4" s="1"/>
  <c r="I178" i="4"/>
  <c r="G178" i="4"/>
  <c r="F178" i="4"/>
  <c r="J177" i="4"/>
  <c r="I177" i="4"/>
  <c r="G177" i="4"/>
  <c r="F177" i="4"/>
  <c r="J176" i="4"/>
  <c r="I176" i="4"/>
  <c r="G176" i="4"/>
  <c r="L176" i="4" s="1"/>
  <c r="R176" i="4" s="1"/>
  <c r="F176" i="4"/>
  <c r="J175" i="4"/>
  <c r="I175" i="4"/>
  <c r="G175" i="4"/>
  <c r="L175" i="4" s="1"/>
  <c r="R175" i="4" s="1"/>
  <c r="F175" i="4"/>
  <c r="J174" i="4"/>
  <c r="L174" i="4" s="1"/>
  <c r="R174" i="4" s="1"/>
  <c r="I174" i="4"/>
  <c r="G174" i="4"/>
  <c r="F174" i="4"/>
  <c r="J173" i="4"/>
  <c r="I173" i="4"/>
  <c r="G173" i="4"/>
  <c r="F173" i="4"/>
  <c r="J172" i="4"/>
  <c r="I172" i="4"/>
  <c r="G172" i="4"/>
  <c r="F172" i="4"/>
  <c r="M172" i="4" s="1"/>
  <c r="J171" i="4"/>
  <c r="I171" i="4"/>
  <c r="G171" i="4"/>
  <c r="L171" i="4" s="1"/>
  <c r="R171" i="4" s="1"/>
  <c r="F171" i="4"/>
  <c r="M171" i="4" s="1"/>
  <c r="J170" i="4"/>
  <c r="I170" i="4"/>
  <c r="G170" i="4"/>
  <c r="L170" i="4" s="1"/>
  <c r="R170" i="4" s="1"/>
  <c r="F170" i="4"/>
  <c r="J169" i="4"/>
  <c r="I169" i="4"/>
  <c r="G169" i="4"/>
  <c r="F169" i="4"/>
  <c r="J168" i="4"/>
  <c r="I168" i="4"/>
  <c r="G168" i="4"/>
  <c r="L168" i="4" s="1"/>
  <c r="R168" i="4" s="1"/>
  <c r="F168" i="4"/>
  <c r="J167" i="4"/>
  <c r="I167" i="4"/>
  <c r="G167" i="4"/>
  <c r="F167" i="4"/>
  <c r="J166" i="4"/>
  <c r="I166" i="4"/>
  <c r="G166" i="4"/>
  <c r="F166" i="4"/>
  <c r="J165" i="4"/>
  <c r="L165" i="4" s="1"/>
  <c r="R165" i="4" s="1"/>
  <c r="I165" i="4"/>
  <c r="G165" i="4"/>
  <c r="F165" i="4"/>
  <c r="J164" i="4"/>
  <c r="I164" i="4"/>
  <c r="G164" i="4"/>
  <c r="L164" i="4" s="1"/>
  <c r="R164" i="4" s="1"/>
  <c r="F164" i="4"/>
  <c r="M164" i="4" s="1"/>
  <c r="J163" i="4"/>
  <c r="I163" i="4"/>
  <c r="G163" i="4"/>
  <c r="L163" i="4" s="1"/>
  <c r="R163" i="4" s="1"/>
  <c r="F163" i="4"/>
  <c r="J162" i="4"/>
  <c r="I162" i="4"/>
  <c r="G162" i="4"/>
  <c r="F162" i="4"/>
  <c r="J161" i="4"/>
  <c r="I161" i="4"/>
  <c r="G161" i="4"/>
  <c r="F161" i="4"/>
  <c r="J160" i="4"/>
  <c r="I160" i="4"/>
  <c r="G160" i="4"/>
  <c r="F160" i="4"/>
  <c r="J159" i="4"/>
  <c r="I159" i="4"/>
  <c r="G159" i="4"/>
  <c r="F159" i="4"/>
  <c r="J158" i="4"/>
  <c r="L158" i="4" s="1"/>
  <c r="R158" i="4" s="1"/>
  <c r="I158" i="4"/>
  <c r="G158" i="4"/>
  <c r="F158" i="4"/>
  <c r="J157" i="4"/>
  <c r="I157" i="4"/>
  <c r="G157" i="4"/>
  <c r="F157" i="4"/>
  <c r="J156" i="4"/>
  <c r="I156" i="4"/>
  <c r="G156" i="4"/>
  <c r="L156" i="4" s="1"/>
  <c r="R156" i="4" s="1"/>
  <c r="F156" i="4"/>
  <c r="M156" i="4" s="1"/>
  <c r="J155" i="4"/>
  <c r="I155" i="4"/>
  <c r="G155" i="4"/>
  <c r="L155" i="4" s="1"/>
  <c r="R155" i="4" s="1"/>
  <c r="F155" i="4"/>
  <c r="L154" i="4"/>
  <c r="R154" i="4" s="1"/>
  <c r="J154" i="4"/>
  <c r="I154" i="4"/>
  <c r="G154" i="4"/>
  <c r="F154" i="4"/>
  <c r="J153" i="4"/>
  <c r="I153" i="4"/>
  <c r="M153" i="4" s="1"/>
  <c r="G153" i="4"/>
  <c r="F153" i="4"/>
  <c r="J152" i="4"/>
  <c r="I152" i="4"/>
  <c r="G152" i="4"/>
  <c r="F152" i="4"/>
  <c r="J151" i="4"/>
  <c r="I151" i="4"/>
  <c r="G151" i="4"/>
  <c r="F151" i="4"/>
  <c r="M151" i="4" s="1"/>
  <c r="J150" i="4"/>
  <c r="L150" i="4" s="1"/>
  <c r="R150" i="4" s="1"/>
  <c r="I150" i="4"/>
  <c r="G150" i="4"/>
  <c r="F150" i="4"/>
  <c r="J149" i="4"/>
  <c r="I149" i="4"/>
  <c r="G149" i="4"/>
  <c r="F149" i="4"/>
  <c r="J148" i="4"/>
  <c r="I148" i="4"/>
  <c r="G148" i="4"/>
  <c r="F148" i="4"/>
  <c r="J147" i="4"/>
  <c r="I147" i="4"/>
  <c r="G147" i="4"/>
  <c r="F147" i="4"/>
  <c r="M147" i="4" s="1"/>
  <c r="J146" i="4"/>
  <c r="I146" i="4"/>
  <c r="G146" i="4"/>
  <c r="L146" i="4" s="1"/>
  <c r="R146" i="4" s="1"/>
  <c r="F146" i="4"/>
  <c r="J145" i="4"/>
  <c r="I145" i="4"/>
  <c r="G145" i="4"/>
  <c r="F145" i="4"/>
  <c r="J144" i="4"/>
  <c r="I144" i="4"/>
  <c r="G144" i="4"/>
  <c r="L144" i="4" s="1"/>
  <c r="R144" i="4" s="1"/>
  <c r="F144" i="4"/>
  <c r="J143" i="4"/>
  <c r="I143" i="4"/>
  <c r="G143" i="4"/>
  <c r="F143" i="4"/>
  <c r="J142" i="4"/>
  <c r="I142" i="4"/>
  <c r="G142" i="4"/>
  <c r="F142" i="4"/>
  <c r="J141" i="4"/>
  <c r="I141" i="4"/>
  <c r="G141" i="4"/>
  <c r="F141" i="4"/>
  <c r="J140" i="4"/>
  <c r="I140" i="4"/>
  <c r="G140" i="4"/>
  <c r="L140" i="4" s="1"/>
  <c r="R140" i="4" s="1"/>
  <c r="F140" i="4"/>
  <c r="M140" i="4" s="1"/>
  <c r="J139" i="4"/>
  <c r="I139" i="4"/>
  <c r="G139" i="4"/>
  <c r="L139" i="4" s="1"/>
  <c r="R139" i="4" s="1"/>
  <c r="F139" i="4"/>
  <c r="J138" i="4"/>
  <c r="L138" i="4" s="1"/>
  <c r="R138" i="4" s="1"/>
  <c r="I138" i="4"/>
  <c r="G138" i="4"/>
  <c r="F138" i="4"/>
  <c r="J137" i="4"/>
  <c r="I137" i="4"/>
  <c r="G137" i="4"/>
  <c r="F137" i="4"/>
  <c r="J136" i="4"/>
  <c r="I136" i="4"/>
  <c r="G136" i="4"/>
  <c r="F136" i="4"/>
  <c r="J135" i="4"/>
  <c r="I135" i="4"/>
  <c r="G135" i="4"/>
  <c r="F135" i="4"/>
  <c r="M135" i="4" s="1"/>
  <c r="L134" i="4"/>
  <c r="R134" i="4" s="1"/>
  <c r="J134" i="4"/>
  <c r="I134" i="4"/>
  <c r="G134" i="4"/>
  <c r="F134" i="4"/>
  <c r="J133" i="4"/>
  <c r="I133" i="4"/>
  <c r="G133" i="4"/>
  <c r="F133" i="4"/>
  <c r="J132" i="4"/>
  <c r="I132" i="4"/>
  <c r="M132" i="4" s="1"/>
  <c r="G132" i="4"/>
  <c r="L132" i="4" s="1"/>
  <c r="F132" i="4"/>
  <c r="J131" i="4"/>
  <c r="I131" i="4"/>
  <c r="G131" i="4"/>
  <c r="F131" i="4"/>
  <c r="J130" i="4"/>
  <c r="I130" i="4"/>
  <c r="G130" i="4"/>
  <c r="F130" i="4"/>
  <c r="J129" i="4"/>
  <c r="I129" i="4"/>
  <c r="G129" i="4"/>
  <c r="F129" i="4"/>
  <c r="J128" i="4"/>
  <c r="I128" i="4"/>
  <c r="G128" i="4"/>
  <c r="F128" i="4"/>
  <c r="J127" i="4"/>
  <c r="I127" i="4"/>
  <c r="G127" i="4"/>
  <c r="L127" i="4" s="1"/>
  <c r="R127" i="4" s="1"/>
  <c r="F127" i="4"/>
  <c r="M127" i="4" s="1"/>
  <c r="J126" i="4"/>
  <c r="I126" i="4"/>
  <c r="G126" i="4"/>
  <c r="L126" i="4" s="1"/>
  <c r="R126" i="4" s="1"/>
  <c r="F126" i="4"/>
  <c r="J125" i="4"/>
  <c r="I125" i="4"/>
  <c r="M125" i="4" s="1"/>
  <c r="G125" i="4"/>
  <c r="F125" i="4"/>
  <c r="J124" i="4"/>
  <c r="I124" i="4"/>
  <c r="G124" i="4"/>
  <c r="F124" i="4"/>
  <c r="J123" i="4"/>
  <c r="I123" i="4"/>
  <c r="G123" i="4"/>
  <c r="F123" i="4"/>
  <c r="M123" i="4" s="1"/>
  <c r="J122" i="4"/>
  <c r="L122" i="4" s="1"/>
  <c r="R122" i="4" s="1"/>
  <c r="I122" i="4"/>
  <c r="G122" i="4"/>
  <c r="F122" i="4"/>
  <c r="J121" i="4"/>
  <c r="I121" i="4"/>
  <c r="G121" i="4"/>
  <c r="F121" i="4"/>
  <c r="J120" i="4"/>
  <c r="I120" i="4"/>
  <c r="G120" i="4"/>
  <c r="L120" i="4" s="1"/>
  <c r="R120" i="4" s="1"/>
  <c r="F120" i="4"/>
  <c r="J119" i="4"/>
  <c r="I119" i="4"/>
  <c r="G119" i="4"/>
  <c r="L119" i="4" s="1"/>
  <c r="R119" i="4" s="1"/>
  <c r="F119" i="4"/>
  <c r="J118" i="4"/>
  <c r="I118" i="4"/>
  <c r="G118" i="4"/>
  <c r="F118" i="4"/>
  <c r="J117" i="4"/>
  <c r="I117" i="4"/>
  <c r="G117" i="4"/>
  <c r="F117" i="4"/>
  <c r="J116" i="4"/>
  <c r="I116" i="4"/>
  <c r="G116" i="4"/>
  <c r="F116" i="4"/>
  <c r="M116" i="4" s="1"/>
  <c r="J115" i="4"/>
  <c r="I115" i="4"/>
  <c r="G115" i="4"/>
  <c r="L115" i="4" s="1"/>
  <c r="R115" i="4" s="1"/>
  <c r="F115" i="4"/>
  <c r="M115" i="4" s="1"/>
  <c r="J114" i="4"/>
  <c r="I114" i="4"/>
  <c r="G114" i="4"/>
  <c r="L114" i="4" s="1"/>
  <c r="R114" i="4" s="1"/>
  <c r="F114" i="4"/>
  <c r="J113" i="4"/>
  <c r="I113" i="4"/>
  <c r="G113" i="4"/>
  <c r="F113" i="4"/>
  <c r="J112" i="4"/>
  <c r="I112" i="4"/>
  <c r="G112" i="4"/>
  <c r="L112" i="4" s="1"/>
  <c r="R112" i="4" s="1"/>
  <c r="F112" i="4"/>
  <c r="J111" i="4"/>
  <c r="I111" i="4"/>
  <c r="G111" i="4"/>
  <c r="F111" i="4"/>
  <c r="J110" i="4"/>
  <c r="I110" i="4"/>
  <c r="G110" i="4"/>
  <c r="F110" i="4"/>
  <c r="J109" i="4"/>
  <c r="I109" i="4"/>
  <c r="G109" i="4"/>
  <c r="F109" i="4"/>
  <c r="J108" i="4"/>
  <c r="I108" i="4"/>
  <c r="G108" i="4"/>
  <c r="L108" i="4" s="1"/>
  <c r="R108" i="4" s="1"/>
  <c r="F108" i="4"/>
  <c r="M108" i="4" s="1"/>
  <c r="J107" i="4"/>
  <c r="I107" i="4"/>
  <c r="G107" i="4"/>
  <c r="L107" i="4" s="1"/>
  <c r="R107" i="4" s="1"/>
  <c r="F107" i="4"/>
  <c r="J106" i="4"/>
  <c r="L106" i="4" s="1"/>
  <c r="R106" i="4" s="1"/>
  <c r="I106" i="4"/>
  <c r="G106" i="4"/>
  <c r="F106" i="4"/>
  <c r="J105" i="4"/>
  <c r="I105" i="4"/>
  <c r="G105" i="4"/>
  <c r="F105" i="4"/>
  <c r="J104" i="4"/>
  <c r="L104" i="4" s="1"/>
  <c r="R104" i="4" s="1"/>
  <c r="I104" i="4"/>
  <c r="G104" i="4"/>
  <c r="F104" i="4"/>
  <c r="L103" i="4"/>
  <c r="R103" i="4" s="1"/>
  <c r="J103" i="4"/>
  <c r="I103" i="4"/>
  <c r="G103" i="4"/>
  <c r="F103" i="4"/>
  <c r="M103" i="4" s="1"/>
  <c r="N103" i="4" s="1"/>
  <c r="J102" i="4"/>
  <c r="I102" i="4"/>
  <c r="G102" i="4"/>
  <c r="L102" i="4" s="1"/>
  <c r="R102" i="4" s="1"/>
  <c r="F102" i="4"/>
  <c r="J101" i="4"/>
  <c r="I101" i="4"/>
  <c r="M101" i="4" s="1"/>
  <c r="G101" i="4"/>
  <c r="F101" i="4"/>
  <c r="J100" i="4"/>
  <c r="I100" i="4"/>
  <c r="G100" i="4"/>
  <c r="F100" i="4"/>
  <c r="M100" i="4" s="1"/>
  <c r="J99" i="4"/>
  <c r="I99" i="4"/>
  <c r="G99" i="4"/>
  <c r="F99" i="4"/>
  <c r="M99" i="4" s="1"/>
  <c r="J98" i="4"/>
  <c r="I98" i="4"/>
  <c r="G98" i="4"/>
  <c r="F98" i="4"/>
  <c r="J97" i="4"/>
  <c r="I97" i="4"/>
  <c r="G97" i="4"/>
  <c r="F97" i="4"/>
  <c r="J96" i="4"/>
  <c r="I96" i="4"/>
  <c r="M96" i="4" s="1"/>
  <c r="G96" i="4"/>
  <c r="L96" i="4" s="1"/>
  <c r="R96" i="4" s="1"/>
  <c r="F96" i="4"/>
  <c r="J95" i="4"/>
  <c r="I95" i="4"/>
  <c r="G95" i="4"/>
  <c r="F95" i="4"/>
  <c r="J94" i="4"/>
  <c r="I94" i="4"/>
  <c r="G94" i="4"/>
  <c r="F94" i="4"/>
  <c r="J93" i="4"/>
  <c r="I93" i="4"/>
  <c r="G93" i="4"/>
  <c r="F93" i="4"/>
  <c r="J92" i="4"/>
  <c r="I92" i="4"/>
  <c r="G92" i="4"/>
  <c r="L92" i="4" s="1"/>
  <c r="R92" i="4" s="1"/>
  <c r="F92" i="4"/>
  <c r="M92" i="4" s="1"/>
  <c r="J91" i="4"/>
  <c r="I91" i="4"/>
  <c r="G91" i="4"/>
  <c r="F91" i="4"/>
  <c r="J90" i="4"/>
  <c r="I90" i="4"/>
  <c r="M90" i="4" s="1"/>
  <c r="G90" i="4"/>
  <c r="F90" i="4"/>
  <c r="J89" i="4"/>
  <c r="I89" i="4"/>
  <c r="G89" i="4"/>
  <c r="F89" i="4"/>
  <c r="M89" i="4" s="1"/>
  <c r="J88" i="4"/>
  <c r="I88" i="4"/>
  <c r="G88" i="4"/>
  <c r="L88" i="4" s="1"/>
  <c r="R88" i="4" s="1"/>
  <c r="F88" i="4"/>
  <c r="J87" i="4"/>
  <c r="I87" i="4"/>
  <c r="G87" i="4"/>
  <c r="F87" i="4"/>
  <c r="J86" i="4"/>
  <c r="I86" i="4"/>
  <c r="G86" i="4"/>
  <c r="F86" i="4"/>
  <c r="J85" i="4"/>
  <c r="I85" i="4"/>
  <c r="G85" i="4"/>
  <c r="F85" i="4"/>
  <c r="M85" i="4" s="1"/>
  <c r="J84" i="4"/>
  <c r="L84" i="4" s="1"/>
  <c r="R84" i="4" s="1"/>
  <c r="I84" i="4"/>
  <c r="G84" i="4"/>
  <c r="F84" i="4"/>
  <c r="J83" i="4"/>
  <c r="I83" i="4"/>
  <c r="G83" i="4"/>
  <c r="F83" i="4"/>
  <c r="J82" i="4"/>
  <c r="I82" i="4"/>
  <c r="G82" i="4"/>
  <c r="F82" i="4"/>
  <c r="J81" i="4"/>
  <c r="L81" i="4" s="1"/>
  <c r="R81" i="4" s="1"/>
  <c r="I81" i="4"/>
  <c r="G81" i="4"/>
  <c r="F81" i="4"/>
  <c r="M81" i="4" s="1"/>
  <c r="J80" i="4"/>
  <c r="I80" i="4"/>
  <c r="G80" i="4"/>
  <c r="L80" i="4" s="1"/>
  <c r="R80" i="4" s="1"/>
  <c r="F80" i="4"/>
  <c r="J79" i="4"/>
  <c r="I79" i="4"/>
  <c r="G79" i="4"/>
  <c r="F79" i="4"/>
  <c r="J78" i="4"/>
  <c r="L78" i="4" s="1"/>
  <c r="R78" i="4" s="1"/>
  <c r="I78" i="4"/>
  <c r="G78" i="4"/>
  <c r="F78" i="4"/>
  <c r="J77" i="4"/>
  <c r="I77" i="4"/>
  <c r="G77" i="4"/>
  <c r="F77" i="4"/>
  <c r="M77" i="4" s="1"/>
  <c r="L76" i="4"/>
  <c r="R76" i="4" s="1"/>
  <c r="J76" i="4"/>
  <c r="I76" i="4"/>
  <c r="G76" i="4"/>
  <c r="F76" i="4"/>
  <c r="J75" i="4"/>
  <c r="I75" i="4"/>
  <c r="G75" i="4"/>
  <c r="F75" i="4"/>
  <c r="J74" i="4"/>
  <c r="I74" i="4"/>
  <c r="G74" i="4"/>
  <c r="F74" i="4"/>
  <c r="J73" i="4"/>
  <c r="I73" i="4"/>
  <c r="G73" i="4"/>
  <c r="F73" i="4"/>
  <c r="M73" i="4" s="1"/>
  <c r="J72" i="4"/>
  <c r="I72" i="4"/>
  <c r="G72" i="4"/>
  <c r="L72" i="4" s="1"/>
  <c r="R72" i="4" s="1"/>
  <c r="F72" i="4"/>
  <c r="J71" i="4"/>
  <c r="I71" i="4"/>
  <c r="G71" i="4"/>
  <c r="F71" i="4"/>
  <c r="J70" i="4"/>
  <c r="I70" i="4"/>
  <c r="M70" i="4" s="1"/>
  <c r="G70" i="4"/>
  <c r="F70" i="4"/>
  <c r="J69" i="4"/>
  <c r="I69" i="4"/>
  <c r="G69" i="4"/>
  <c r="F69" i="4"/>
  <c r="M69" i="4" s="1"/>
  <c r="J68" i="4"/>
  <c r="L68" i="4" s="1"/>
  <c r="R68" i="4" s="1"/>
  <c r="I68" i="4"/>
  <c r="G68" i="4"/>
  <c r="F68" i="4"/>
  <c r="J67" i="4"/>
  <c r="I67" i="4"/>
  <c r="G67" i="4"/>
  <c r="F67" i="4"/>
  <c r="J66" i="4"/>
  <c r="I66" i="4"/>
  <c r="G66" i="4"/>
  <c r="F66" i="4"/>
  <c r="J65" i="4"/>
  <c r="L65" i="4" s="1"/>
  <c r="R65" i="4" s="1"/>
  <c r="I65" i="4"/>
  <c r="G65" i="4"/>
  <c r="F65" i="4"/>
  <c r="M65" i="4" s="1"/>
  <c r="J64" i="4"/>
  <c r="I64" i="4"/>
  <c r="G64" i="4"/>
  <c r="L64" i="4" s="1"/>
  <c r="R64" i="4" s="1"/>
  <c r="F64" i="4"/>
  <c r="J63" i="4"/>
  <c r="I63" i="4"/>
  <c r="G63" i="4"/>
  <c r="F63" i="4"/>
  <c r="J62" i="4"/>
  <c r="L62" i="4" s="1"/>
  <c r="R62" i="4" s="1"/>
  <c r="I62" i="4"/>
  <c r="G62" i="4"/>
  <c r="F62" i="4"/>
  <c r="J61" i="4"/>
  <c r="I61" i="4"/>
  <c r="G61" i="4"/>
  <c r="F61" i="4"/>
  <c r="M61" i="4" s="1"/>
  <c r="L60" i="4"/>
  <c r="R60" i="4" s="1"/>
  <c r="J60" i="4"/>
  <c r="I60" i="4"/>
  <c r="G60" i="4"/>
  <c r="F60" i="4"/>
  <c r="J59" i="4"/>
  <c r="I59" i="4"/>
  <c r="G59" i="4"/>
  <c r="F59" i="4"/>
  <c r="J58" i="4"/>
  <c r="L58" i="4" s="1"/>
  <c r="R58" i="4" s="1"/>
  <c r="I58" i="4"/>
  <c r="G58" i="4"/>
  <c r="F58" i="4"/>
  <c r="J57" i="4"/>
  <c r="I57" i="4"/>
  <c r="G57" i="4"/>
  <c r="F57" i="4"/>
  <c r="M57" i="4" s="1"/>
  <c r="J56" i="4"/>
  <c r="I56" i="4"/>
  <c r="G56" i="4"/>
  <c r="L56" i="4" s="1"/>
  <c r="R56" i="4" s="1"/>
  <c r="F56" i="4"/>
  <c r="J55" i="4"/>
  <c r="I55" i="4"/>
  <c r="G55" i="4"/>
  <c r="F55" i="4"/>
  <c r="J54" i="4"/>
  <c r="L54" i="4" s="1"/>
  <c r="R54" i="4" s="1"/>
  <c r="I54" i="4"/>
  <c r="G54" i="4"/>
  <c r="F54" i="4"/>
  <c r="J53" i="4"/>
  <c r="I53" i="4"/>
  <c r="G53" i="4"/>
  <c r="F53" i="4"/>
  <c r="M53" i="4" s="1"/>
  <c r="J52" i="4"/>
  <c r="I52" i="4"/>
  <c r="G52" i="4"/>
  <c r="L52" i="4" s="1"/>
  <c r="R52" i="4" s="1"/>
  <c r="F52" i="4"/>
  <c r="J51" i="4"/>
  <c r="I51" i="4"/>
  <c r="G51" i="4"/>
  <c r="F51" i="4"/>
  <c r="J50" i="4"/>
  <c r="I50" i="4"/>
  <c r="G50" i="4"/>
  <c r="L50" i="4" s="1"/>
  <c r="R50" i="4" s="1"/>
  <c r="F50" i="4"/>
  <c r="J49" i="4"/>
  <c r="I49" i="4"/>
  <c r="G49" i="4"/>
  <c r="F49" i="4"/>
  <c r="J48" i="4"/>
  <c r="I48" i="4"/>
  <c r="G48" i="4"/>
  <c r="F48" i="4"/>
  <c r="J47" i="4"/>
  <c r="L47" i="4" s="1"/>
  <c r="R47" i="4" s="1"/>
  <c r="I47" i="4"/>
  <c r="G47" i="4"/>
  <c r="F47" i="4"/>
  <c r="M47" i="4" s="1"/>
  <c r="L46" i="4"/>
  <c r="R46" i="4" s="1"/>
  <c r="J46" i="4"/>
  <c r="I46" i="4"/>
  <c r="G46" i="4"/>
  <c r="F46" i="4"/>
  <c r="J45" i="4"/>
  <c r="I45" i="4"/>
  <c r="G45" i="4"/>
  <c r="F45" i="4"/>
  <c r="J44" i="4"/>
  <c r="I44" i="4"/>
  <c r="G44" i="4"/>
  <c r="F44" i="4"/>
  <c r="J43" i="4"/>
  <c r="I43" i="4"/>
  <c r="G43" i="4"/>
  <c r="F43" i="4"/>
  <c r="M43" i="4" s="1"/>
  <c r="J42" i="4"/>
  <c r="I42" i="4"/>
  <c r="G42" i="4"/>
  <c r="L42" i="4" s="1"/>
  <c r="R42" i="4" s="1"/>
  <c r="F42" i="4"/>
  <c r="J41" i="4"/>
  <c r="I41" i="4"/>
  <c r="G41" i="4"/>
  <c r="F41" i="4"/>
  <c r="J40" i="4"/>
  <c r="I40" i="4"/>
  <c r="G40" i="4"/>
  <c r="F40" i="4"/>
  <c r="J39" i="4"/>
  <c r="I39" i="4"/>
  <c r="G39" i="4"/>
  <c r="F39" i="4"/>
  <c r="M39" i="4" s="1"/>
  <c r="J38" i="4"/>
  <c r="I38" i="4"/>
  <c r="G38" i="4"/>
  <c r="L38" i="4" s="1"/>
  <c r="R38" i="4" s="1"/>
  <c r="F38" i="4"/>
  <c r="J37" i="4"/>
  <c r="I37" i="4"/>
  <c r="G37" i="4"/>
  <c r="F37" i="4"/>
  <c r="J36" i="4"/>
  <c r="L36" i="4" s="1"/>
  <c r="R36" i="4" s="1"/>
  <c r="I36" i="4"/>
  <c r="G36" i="4"/>
  <c r="F36" i="4"/>
  <c r="J35" i="4"/>
  <c r="I35" i="4"/>
  <c r="G35" i="4"/>
  <c r="F35" i="4"/>
  <c r="M35" i="4" s="1"/>
  <c r="J34" i="4"/>
  <c r="I34" i="4"/>
  <c r="G34" i="4"/>
  <c r="L34" i="4" s="1"/>
  <c r="R34" i="4" s="1"/>
  <c r="F34" i="4"/>
  <c r="J33" i="4"/>
  <c r="I33" i="4"/>
  <c r="G33" i="4"/>
  <c r="F33" i="4"/>
  <c r="L32" i="4"/>
  <c r="R32" i="4" s="1"/>
  <c r="J32" i="4"/>
  <c r="I32" i="4"/>
  <c r="G32" i="4"/>
  <c r="F32" i="4"/>
  <c r="J31" i="4"/>
  <c r="I31" i="4"/>
  <c r="G31" i="4"/>
  <c r="F31" i="4"/>
  <c r="J30" i="4"/>
  <c r="I30" i="4"/>
  <c r="G30" i="4"/>
  <c r="F30" i="4"/>
  <c r="J29" i="4"/>
  <c r="I29" i="4"/>
  <c r="G29" i="4"/>
  <c r="F29" i="4"/>
  <c r="M29" i="4" s="1"/>
  <c r="J28" i="4"/>
  <c r="I28" i="4"/>
  <c r="G28" i="4"/>
  <c r="L28" i="4" s="1"/>
  <c r="R28" i="4" s="1"/>
  <c r="F28" i="4"/>
  <c r="J27" i="4"/>
  <c r="I27" i="4"/>
  <c r="G27" i="4"/>
  <c r="F27" i="4"/>
  <c r="J26" i="4"/>
  <c r="I26" i="4"/>
  <c r="M26" i="4" s="1"/>
  <c r="G26" i="4"/>
  <c r="F26" i="4"/>
  <c r="J25" i="4"/>
  <c r="I25" i="4"/>
  <c r="G25" i="4"/>
  <c r="F25" i="4"/>
  <c r="M25" i="4" s="1"/>
  <c r="J24" i="4"/>
  <c r="I24" i="4"/>
  <c r="G24" i="4"/>
  <c r="L24" i="4" s="1"/>
  <c r="R24" i="4" s="1"/>
  <c r="F24" i="4"/>
  <c r="J23" i="4"/>
  <c r="I23" i="4"/>
  <c r="G23" i="4"/>
  <c r="F23" i="4"/>
  <c r="L22" i="4"/>
  <c r="R22" i="4" s="1"/>
  <c r="J22" i="4"/>
  <c r="I22" i="4"/>
  <c r="G22" i="4"/>
  <c r="F22" i="4"/>
  <c r="J21" i="4"/>
  <c r="I21" i="4"/>
  <c r="G21" i="4"/>
  <c r="F21" i="4"/>
  <c r="M21" i="4" s="1"/>
  <c r="J20" i="4"/>
  <c r="I20" i="4"/>
  <c r="G20" i="4"/>
  <c r="L20" i="4" s="1"/>
  <c r="R20" i="4" s="1"/>
  <c r="F20" i="4"/>
  <c r="J19" i="4"/>
  <c r="I19" i="4"/>
  <c r="M19" i="4" s="1"/>
  <c r="G19" i="4"/>
  <c r="F19" i="4"/>
  <c r="J18" i="4"/>
  <c r="I18" i="4"/>
  <c r="G18" i="4"/>
  <c r="F18" i="4"/>
  <c r="J17" i="4"/>
  <c r="I17" i="4"/>
  <c r="G17" i="4"/>
  <c r="F17" i="4"/>
  <c r="M17" i="4" s="1"/>
  <c r="J16" i="4"/>
  <c r="I16" i="4"/>
  <c r="M16" i="4" s="1"/>
  <c r="G16" i="4"/>
  <c r="F16" i="4"/>
  <c r="J15" i="4"/>
  <c r="I15" i="4"/>
  <c r="G15" i="4"/>
  <c r="F15" i="4"/>
  <c r="M15" i="4" s="1"/>
  <c r="J14" i="4"/>
  <c r="I14" i="4"/>
  <c r="G14" i="4"/>
  <c r="L14" i="4" s="1"/>
  <c r="R14" i="4" s="1"/>
  <c r="F14" i="4"/>
  <c r="J13" i="4"/>
  <c r="I13" i="4"/>
  <c r="M13" i="4" s="1"/>
  <c r="G13" i="4"/>
  <c r="F13" i="4"/>
  <c r="J12" i="4"/>
  <c r="I12" i="4"/>
  <c r="G12" i="4"/>
  <c r="F12" i="4"/>
  <c r="J11" i="4"/>
  <c r="I11" i="4"/>
  <c r="G11" i="4"/>
  <c r="F11" i="4"/>
  <c r="M11" i="4" s="1"/>
  <c r="J10" i="4"/>
  <c r="L10" i="4" s="1"/>
  <c r="R10" i="4" s="1"/>
  <c r="I10" i="4"/>
  <c r="G10" i="4"/>
  <c r="F10" i="4"/>
  <c r="J9" i="4"/>
  <c r="I9" i="4"/>
  <c r="G9" i="4"/>
  <c r="F9" i="4"/>
  <c r="L8" i="4"/>
  <c r="R8" i="4" s="1"/>
  <c r="J8" i="4"/>
  <c r="I8" i="4"/>
  <c r="G8" i="4"/>
  <c r="F8" i="4"/>
  <c r="J7" i="4"/>
  <c r="I7" i="4"/>
  <c r="G7" i="4"/>
  <c r="F7" i="4"/>
  <c r="M7" i="4" s="1"/>
  <c r="J6" i="4"/>
  <c r="I6" i="4"/>
  <c r="G6" i="4"/>
  <c r="L6" i="4" s="1"/>
  <c r="F6" i="4"/>
  <c r="J5" i="4"/>
  <c r="I5" i="4"/>
  <c r="M5" i="4" s="1"/>
  <c r="G5" i="4"/>
  <c r="F5" i="4"/>
  <c r="J4" i="4"/>
  <c r="I4" i="4"/>
  <c r="G4" i="4"/>
  <c r="F4" i="4"/>
  <c r="J3" i="4"/>
  <c r="I3" i="4"/>
  <c r="G3" i="4"/>
  <c r="F3" i="4"/>
  <c r="M19" i="3"/>
  <c r="N19" i="3" s="1"/>
  <c r="T19" i="3" s="1"/>
  <c r="L19" i="3"/>
  <c r="J19" i="3"/>
  <c r="I19" i="3"/>
  <c r="M18" i="3"/>
  <c r="L18" i="3"/>
  <c r="O18" i="3" s="1"/>
  <c r="J18" i="3"/>
  <c r="I18" i="3"/>
  <c r="M17" i="3"/>
  <c r="N17" i="3" s="1"/>
  <c r="T17" i="3" s="1"/>
  <c r="L17" i="3"/>
  <c r="J17" i="3"/>
  <c r="I17" i="3"/>
  <c r="M16" i="3"/>
  <c r="L16" i="3"/>
  <c r="O16" i="3" s="1"/>
  <c r="J16" i="3"/>
  <c r="I16" i="3"/>
  <c r="M15" i="3"/>
  <c r="N15" i="3" s="1"/>
  <c r="T15" i="3" s="1"/>
  <c r="L15" i="3"/>
  <c r="J15" i="3"/>
  <c r="I15" i="3"/>
  <c r="M14" i="3"/>
  <c r="L14" i="3"/>
  <c r="O14" i="3" s="1"/>
  <c r="J14" i="3"/>
  <c r="I14" i="3"/>
  <c r="M13" i="3"/>
  <c r="N13" i="3" s="1"/>
  <c r="T13" i="3" s="1"/>
  <c r="L13" i="3"/>
  <c r="J13" i="3"/>
  <c r="I13" i="3"/>
  <c r="M12" i="3"/>
  <c r="L12" i="3"/>
  <c r="O12" i="3" s="1"/>
  <c r="J12" i="3"/>
  <c r="I12" i="3"/>
  <c r="M11" i="3"/>
  <c r="N11" i="3" s="1"/>
  <c r="T11" i="3" s="1"/>
  <c r="L11" i="3"/>
  <c r="J11" i="3"/>
  <c r="I11" i="3"/>
  <c r="M10" i="3"/>
  <c r="L10" i="3"/>
  <c r="O10" i="3" s="1"/>
  <c r="J10" i="3"/>
  <c r="I10" i="3"/>
  <c r="M9" i="3"/>
  <c r="N9" i="3" s="1"/>
  <c r="T9" i="3" s="1"/>
  <c r="L9" i="3"/>
  <c r="J9" i="3"/>
  <c r="I9" i="3"/>
  <c r="M8" i="3"/>
  <c r="L8" i="3"/>
  <c r="O8" i="3" s="1"/>
  <c r="J8" i="3"/>
  <c r="I8" i="3"/>
  <c r="M7" i="3"/>
  <c r="N7" i="3" s="1"/>
  <c r="T7" i="3" s="1"/>
  <c r="L7" i="3"/>
  <c r="J7" i="3"/>
  <c r="I7" i="3"/>
  <c r="M6" i="3"/>
  <c r="L6" i="3"/>
  <c r="O6" i="3" s="1"/>
  <c r="J6" i="3"/>
  <c r="I6" i="3"/>
  <c r="M5" i="3"/>
  <c r="N5" i="3" s="1"/>
  <c r="T5" i="3" s="1"/>
  <c r="L5" i="3"/>
  <c r="J5" i="3"/>
  <c r="I5" i="3"/>
  <c r="M4" i="3"/>
  <c r="L4" i="3"/>
  <c r="O4" i="3" s="1"/>
  <c r="J4" i="3"/>
  <c r="I4" i="3"/>
  <c r="M3" i="3"/>
  <c r="N3" i="3" s="1"/>
  <c r="T3" i="3" s="1"/>
  <c r="L3" i="3"/>
  <c r="J3" i="3"/>
  <c r="I3" i="3"/>
  <c r="N3" i="5" l="1"/>
  <c r="N5" i="5"/>
  <c r="N7" i="5"/>
  <c r="N9" i="5"/>
  <c r="N11" i="5"/>
  <c r="N13" i="5"/>
  <c r="N15" i="5"/>
  <c r="N17" i="5"/>
  <c r="N19" i="5"/>
  <c r="N21" i="5"/>
  <c r="N24" i="5"/>
  <c r="N5" i="8"/>
  <c r="N7" i="8"/>
  <c r="N9" i="8"/>
  <c r="N11" i="8"/>
  <c r="N13" i="8"/>
  <c r="N15" i="8"/>
  <c r="N17" i="8"/>
  <c r="N19" i="8"/>
  <c r="N21" i="8"/>
  <c r="N23" i="8"/>
  <c r="N25" i="8"/>
  <c r="N27" i="8"/>
  <c r="N29" i="8"/>
  <c r="N31" i="8"/>
  <c r="N33" i="8"/>
  <c r="N35" i="8"/>
  <c r="N37" i="8"/>
  <c r="N39" i="8"/>
  <c r="N41" i="8"/>
  <c r="N43" i="8"/>
  <c r="N45" i="8"/>
  <c r="N48" i="8"/>
  <c r="N50" i="8"/>
  <c r="N52" i="8"/>
  <c r="N54" i="8"/>
  <c r="N56" i="8"/>
  <c r="N58" i="8"/>
  <c r="N60" i="8"/>
  <c r="N62" i="8"/>
  <c r="N64" i="8"/>
  <c r="N66" i="8"/>
  <c r="N68" i="8"/>
  <c r="N70" i="8"/>
  <c r="N72" i="8"/>
  <c r="N4" i="10"/>
  <c r="N6" i="10"/>
  <c r="N8" i="10"/>
  <c r="N10" i="10"/>
  <c r="N12" i="10"/>
  <c r="N14" i="10"/>
  <c r="N16" i="10"/>
  <c r="N18" i="10"/>
  <c r="N20" i="10"/>
  <c r="N22" i="10"/>
  <c r="N24" i="10"/>
  <c r="N26" i="10"/>
  <c r="N28" i="10"/>
  <c r="N30" i="10"/>
  <c r="N32" i="10"/>
  <c r="N34" i="10"/>
  <c r="N36" i="10"/>
  <c r="N38" i="10"/>
  <c r="N40" i="10"/>
  <c r="N42" i="10"/>
  <c r="N44" i="10"/>
  <c r="N46" i="10"/>
  <c r="N48" i="10"/>
  <c r="N50" i="10"/>
  <c r="N52" i="10"/>
  <c r="N54" i="10"/>
  <c r="N56" i="10"/>
  <c r="N58" i="10"/>
  <c r="N60" i="10"/>
  <c r="N62" i="10"/>
  <c r="N64" i="10"/>
  <c r="N66" i="10"/>
  <c r="N68" i="10"/>
  <c r="N70" i="10"/>
  <c r="N72" i="10"/>
  <c r="N74" i="10"/>
  <c r="N76" i="10"/>
  <c r="N78" i="10"/>
  <c r="N80" i="10"/>
  <c r="N82" i="10"/>
  <c r="N84" i="10"/>
  <c r="N86" i="10"/>
  <c r="N88" i="10"/>
  <c r="N90" i="10"/>
  <c r="N92" i="10"/>
  <c r="N94" i="10"/>
  <c r="N96" i="10"/>
  <c r="N98" i="10"/>
  <c r="N100" i="10"/>
  <c r="N102" i="10"/>
  <c r="N104" i="10"/>
  <c r="N106" i="10"/>
  <c r="N108" i="10"/>
  <c r="N110" i="10"/>
  <c r="N112" i="10"/>
  <c r="N114" i="10"/>
  <c r="N116" i="10"/>
  <c r="N118" i="10"/>
  <c r="N120" i="10"/>
  <c r="N122" i="10"/>
  <c r="N124" i="10"/>
  <c r="N126" i="10"/>
  <c r="N128" i="10"/>
  <c r="N130" i="10"/>
  <c r="N132" i="10"/>
  <c r="N134" i="10"/>
  <c r="N136" i="10"/>
  <c r="N138" i="10"/>
  <c r="N140" i="10"/>
  <c r="N142" i="10"/>
  <c r="N144" i="10"/>
  <c r="N146" i="10"/>
  <c r="N148" i="10"/>
  <c r="N150" i="10"/>
  <c r="N152" i="10"/>
  <c r="N154" i="10"/>
  <c r="N156" i="10"/>
  <c r="N158" i="10"/>
  <c r="N160" i="10"/>
  <c r="N162" i="10"/>
  <c r="N164" i="10"/>
  <c r="N166" i="10"/>
  <c r="N168" i="10"/>
  <c r="N170" i="10"/>
  <c r="N172" i="10"/>
  <c r="N174" i="10"/>
  <c r="N176" i="10"/>
  <c r="N178" i="10"/>
  <c r="N180" i="10"/>
  <c r="N182" i="10"/>
  <c r="N184" i="10"/>
  <c r="N186" i="10"/>
  <c r="N188" i="10"/>
  <c r="N190" i="10"/>
  <c r="N192" i="10"/>
  <c r="N194" i="10"/>
  <c r="N196" i="10"/>
  <c r="N198" i="10"/>
  <c r="N200" i="10"/>
  <c r="N202" i="10"/>
  <c r="N204" i="10"/>
  <c r="N206" i="10"/>
  <c r="N208" i="10"/>
  <c r="N210" i="10"/>
  <c r="N212" i="10"/>
  <c r="N214" i="10"/>
  <c r="M3" i="4"/>
  <c r="N15" i="4"/>
  <c r="M27" i="4"/>
  <c r="M31" i="4"/>
  <c r="M37" i="4"/>
  <c r="M41" i="4"/>
  <c r="M42" i="4"/>
  <c r="N42" i="4" s="1"/>
  <c r="M45" i="4"/>
  <c r="M59" i="4"/>
  <c r="L66" i="4"/>
  <c r="R66" i="4" s="1"/>
  <c r="M71" i="4"/>
  <c r="M74" i="4"/>
  <c r="L77" i="4"/>
  <c r="R77" i="4" s="1"/>
  <c r="L82" i="4"/>
  <c r="R82" i="4" s="1"/>
  <c r="M86" i="4"/>
  <c r="M87" i="4"/>
  <c r="L105" i="4"/>
  <c r="R105" i="4" s="1"/>
  <c r="L110" i="4"/>
  <c r="R110" i="4" s="1"/>
  <c r="L117" i="4"/>
  <c r="R117" i="4" s="1"/>
  <c r="L118" i="4"/>
  <c r="R118" i="4" s="1"/>
  <c r="M131" i="4"/>
  <c r="L137" i="4"/>
  <c r="R137" i="4" s="1"/>
  <c r="L141" i="4"/>
  <c r="R141" i="4" s="1"/>
  <c r="L142" i="4"/>
  <c r="R142" i="4" s="1"/>
  <c r="M152" i="4"/>
  <c r="L157" i="4"/>
  <c r="R157" i="4" s="1"/>
  <c r="L160" i="4"/>
  <c r="R160" i="4" s="1"/>
  <c r="L173" i="4"/>
  <c r="R173" i="4" s="1"/>
  <c r="M180" i="4"/>
  <c r="M182" i="4"/>
  <c r="M192" i="4"/>
  <c r="M198" i="4"/>
  <c r="M201" i="4"/>
  <c r="L205" i="4"/>
  <c r="R205" i="4" s="1"/>
  <c r="M212" i="4"/>
  <c r="N212" i="4" s="1"/>
  <c r="L217" i="4"/>
  <c r="R217" i="4" s="1"/>
  <c r="M226" i="4"/>
  <c r="M228" i="4"/>
  <c r="L233" i="4"/>
  <c r="R233" i="4" s="1"/>
  <c r="M241" i="4"/>
  <c r="M242" i="4"/>
  <c r="M257" i="4"/>
  <c r="M260" i="4"/>
  <c r="L265" i="4"/>
  <c r="R265" i="4" s="1"/>
  <c r="M290" i="4"/>
  <c r="M305" i="4"/>
  <c r="M308" i="4"/>
  <c r="N308" i="4" s="1"/>
  <c r="L313" i="4"/>
  <c r="R313" i="4" s="1"/>
  <c r="O137" i="7"/>
  <c r="T137" i="7" s="1"/>
  <c r="O3" i="3"/>
  <c r="P3" i="3" s="1"/>
  <c r="N4" i="3"/>
  <c r="T4" i="3" s="1"/>
  <c r="O5" i="3"/>
  <c r="P5" i="3" s="1"/>
  <c r="N6" i="3"/>
  <c r="T6" i="3" s="1"/>
  <c r="O7" i="3"/>
  <c r="P7" i="3" s="1"/>
  <c r="N8" i="3"/>
  <c r="T8" i="3" s="1"/>
  <c r="O9" i="3"/>
  <c r="P9" i="3" s="1"/>
  <c r="N10" i="3"/>
  <c r="T10" i="3" s="1"/>
  <c r="O11" i="3"/>
  <c r="P11" i="3" s="1"/>
  <c r="N12" i="3"/>
  <c r="T12" i="3" s="1"/>
  <c r="O13" i="3"/>
  <c r="P13" i="3" s="1"/>
  <c r="N14" i="3"/>
  <c r="T14" i="3" s="1"/>
  <c r="O15" i="3"/>
  <c r="P15" i="3" s="1"/>
  <c r="N16" i="3"/>
  <c r="T16" i="3" s="1"/>
  <c r="O17" i="3"/>
  <c r="P17" i="3" s="1"/>
  <c r="N18" i="3"/>
  <c r="T18" i="3" s="1"/>
  <c r="O19" i="3"/>
  <c r="P19" i="3" s="1"/>
  <c r="L4" i="4"/>
  <c r="R4" i="4" s="1"/>
  <c r="M9" i="4"/>
  <c r="L12" i="4"/>
  <c r="R12" i="4" s="1"/>
  <c r="L15" i="4"/>
  <c r="R15" i="4" s="1"/>
  <c r="L16" i="4"/>
  <c r="R16" i="4" s="1"/>
  <c r="L18" i="4"/>
  <c r="R18" i="4" s="1"/>
  <c r="M23" i="4"/>
  <c r="M24" i="4"/>
  <c r="N24" i="4" s="1"/>
  <c r="L25" i="4"/>
  <c r="R25" i="4" s="1"/>
  <c r="L26" i="4"/>
  <c r="R26" i="4" s="1"/>
  <c r="L30" i="4"/>
  <c r="R30" i="4" s="1"/>
  <c r="M33" i="4"/>
  <c r="M34" i="4"/>
  <c r="L40" i="4"/>
  <c r="R40" i="4" s="1"/>
  <c r="L43" i="4"/>
  <c r="R43" i="4" s="1"/>
  <c r="L44" i="4"/>
  <c r="R44" i="4" s="1"/>
  <c r="N47" i="4"/>
  <c r="M49" i="4"/>
  <c r="M51" i="4"/>
  <c r="M52" i="4"/>
  <c r="N52" i="4" s="1"/>
  <c r="M55" i="4"/>
  <c r="M56" i="4"/>
  <c r="M62" i="4"/>
  <c r="N62" i="4" s="1"/>
  <c r="M63" i="4"/>
  <c r="N65" i="4"/>
  <c r="M66" i="4"/>
  <c r="M67" i="4"/>
  <c r="L69" i="4"/>
  <c r="R69" i="4" s="1"/>
  <c r="L70" i="4"/>
  <c r="R70" i="4" s="1"/>
  <c r="L73" i="4"/>
  <c r="R73" i="4" s="1"/>
  <c r="L74" i="4"/>
  <c r="R74" i="4" s="1"/>
  <c r="M78" i="4"/>
  <c r="N78" i="4" s="1"/>
  <c r="M79" i="4"/>
  <c r="N81" i="4"/>
  <c r="M82" i="4"/>
  <c r="M83" i="4"/>
  <c r="L85" i="4"/>
  <c r="R85" i="4" s="1"/>
  <c r="L86" i="4"/>
  <c r="R86" i="4" s="1"/>
  <c r="L89" i="4"/>
  <c r="R89" i="4" s="1"/>
  <c r="L90" i="4"/>
  <c r="R90" i="4" s="1"/>
  <c r="L93" i="4"/>
  <c r="R93" i="4" s="1"/>
  <c r="L94" i="4"/>
  <c r="R94" i="4" s="1"/>
  <c r="L95" i="4"/>
  <c r="R95" i="4" s="1"/>
  <c r="M105" i="4"/>
  <c r="M106" i="4"/>
  <c r="N106" i="4" s="1"/>
  <c r="M107" i="4"/>
  <c r="M111" i="4"/>
  <c r="M112" i="4"/>
  <c r="M113" i="4"/>
  <c r="M114" i="4"/>
  <c r="M117" i="4"/>
  <c r="M119" i="4"/>
  <c r="L129" i="4"/>
  <c r="R129" i="4" s="1"/>
  <c r="L130" i="4"/>
  <c r="R130" i="4" s="1"/>
  <c r="N132" i="4"/>
  <c r="R132" i="4"/>
  <c r="M136" i="4"/>
  <c r="M137" i="4"/>
  <c r="M138" i="4"/>
  <c r="M139" i="4"/>
  <c r="M143" i="4"/>
  <c r="M144" i="4"/>
  <c r="M145" i="4"/>
  <c r="M146" i="4"/>
  <c r="M148" i="4"/>
  <c r="L153" i="4"/>
  <c r="R153" i="4" s="1"/>
  <c r="M155" i="4"/>
  <c r="M159" i="4"/>
  <c r="M160" i="4"/>
  <c r="M161" i="4"/>
  <c r="M162" i="4"/>
  <c r="M163" i="4"/>
  <c r="M167" i="4"/>
  <c r="M168" i="4"/>
  <c r="N168" i="4" s="1"/>
  <c r="M169" i="4"/>
  <c r="M170" i="4"/>
  <c r="N170" i="4" s="1"/>
  <c r="M173" i="4"/>
  <c r="M175" i="4"/>
  <c r="L186" i="4"/>
  <c r="R186" i="4" s="1"/>
  <c r="L191" i="4"/>
  <c r="R191" i="4" s="1"/>
  <c r="L192" i="4"/>
  <c r="R192" i="4" s="1"/>
  <c r="L197" i="4"/>
  <c r="R197" i="4" s="1"/>
  <c r="L198" i="4"/>
  <c r="R198" i="4" s="1"/>
  <c r="L200" i="4"/>
  <c r="R200" i="4" s="1"/>
  <c r="M205" i="4"/>
  <c r="M206" i="4"/>
  <c r="N207" i="4"/>
  <c r="L209" i="4"/>
  <c r="R209" i="4" s="1"/>
  <c r="L210" i="4"/>
  <c r="R210" i="4" s="1"/>
  <c r="L211" i="4"/>
  <c r="R211" i="4" s="1"/>
  <c r="L214" i="4"/>
  <c r="R214" i="4" s="1"/>
  <c r="M216" i="4"/>
  <c r="M217" i="4"/>
  <c r="M218" i="4"/>
  <c r="N223" i="4"/>
  <c r="L225" i="4"/>
  <c r="R225" i="4" s="1"/>
  <c r="L226" i="4"/>
  <c r="R226" i="4" s="1"/>
  <c r="L227" i="4"/>
  <c r="R227" i="4" s="1"/>
  <c r="L230" i="4"/>
  <c r="R230" i="4" s="1"/>
  <c r="M232" i="4"/>
  <c r="M233" i="4"/>
  <c r="M234" i="4"/>
  <c r="N239" i="4"/>
  <c r="L241" i="4"/>
  <c r="R241" i="4" s="1"/>
  <c r="L242" i="4"/>
  <c r="R242" i="4" s="1"/>
  <c r="L243" i="4"/>
  <c r="R243" i="4" s="1"/>
  <c r="L246" i="4"/>
  <c r="R246" i="4" s="1"/>
  <c r="M248" i="4"/>
  <c r="M249" i="4"/>
  <c r="M250" i="4"/>
  <c r="N255" i="4"/>
  <c r="L257" i="4"/>
  <c r="R257" i="4" s="1"/>
  <c r="L258" i="4"/>
  <c r="R258" i="4" s="1"/>
  <c r="L259" i="4"/>
  <c r="R259" i="4" s="1"/>
  <c r="L262" i="4"/>
  <c r="R262" i="4" s="1"/>
  <c r="M264" i="4"/>
  <c r="M265" i="4"/>
  <c r="M266" i="4"/>
  <c r="N271" i="4"/>
  <c r="L273" i="4"/>
  <c r="R273" i="4" s="1"/>
  <c r="L274" i="4"/>
  <c r="R274" i="4" s="1"/>
  <c r="L275" i="4"/>
  <c r="R275" i="4" s="1"/>
  <c r="L278" i="4"/>
  <c r="R278" i="4" s="1"/>
  <c r="M280" i="4"/>
  <c r="M281" i="4"/>
  <c r="M282" i="4"/>
  <c r="N287" i="4"/>
  <c r="L289" i="4"/>
  <c r="R289" i="4" s="1"/>
  <c r="L290" i="4"/>
  <c r="R290" i="4" s="1"/>
  <c r="L291" i="4"/>
  <c r="R291" i="4" s="1"/>
  <c r="L294" i="4"/>
  <c r="R294" i="4" s="1"/>
  <c r="M296" i="4"/>
  <c r="M297" i="4"/>
  <c r="M298" i="4"/>
  <c r="N303" i="4"/>
  <c r="L305" i="4"/>
  <c r="R305" i="4" s="1"/>
  <c r="L306" i="4"/>
  <c r="R306" i="4" s="1"/>
  <c r="L307" i="4"/>
  <c r="R307" i="4" s="1"/>
  <c r="L310" i="4"/>
  <c r="R310" i="4" s="1"/>
  <c r="M312" i="4"/>
  <c r="M313" i="4"/>
  <c r="M314" i="4"/>
  <c r="M23" i="5"/>
  <c r="N23" i="5" s="1"/>
  <c r="M47" i="8"/>
  <c r="N47" i="8" s="1"/>
  <c r="L216" i="10"/>
  <c r="S216" i="10" s="1"/>
  <c r="M217" i="10"/>
  <c r="N217" i="10" s="1"/>
  <c r="L220" i="10"/>
  <c r="S220" i="10" s="1"/>
  <c r="M221" i="10"/>
  <c r="N221" i="10" s="1"/>
  <c r="L224" i="10"/>
  <c r="S224" i="10" s="1"/>
  <c r="M225" i="10"/>
  <c r="N225" i="10" s="1"/>
  <c r="L228" i="10"/>
  <c r="S228" i="10" s="1"/>
  <c r="M229" i="10"/>
  <c r="N229" i="10" s="1"/>
  <c r="L232" i="10"/>
  <c r="S232" i="10" s="1"/>
  <c r="M233" i="10"/>
  <c r="N233" i="10" s="1"/>
  <c r="L236" i="10"/>
  <c r="S236" i="10" s="1"/>
  <c r="M237" i="10"/>
  <c r="N237" i="10" s="1"/>
  <c r="L240" i="10"/>
  <c r="S240" i="10" s="1"/>
  <c r="M241" i="10"/>
  <c r="N241" i="10" s="1"/>
  <c r="L244" i="10"/>
  <c r="S244" i="10" s="1"/>
  <c r="M245" i="10"/>
  <c r="N245" i="10" s="1"/>
  <c r="L248" i="10"/>
  <c r="S248" i="10" s="1"/>
  <c r="M249" i="10"/>
  <c r="N249" i="10" s="1"/>
  <c r="L252" i="10"/>
  <c r="S252" i="10" s="1"/>
  <c r="M253" i="10"/>
  <c r="N253" i="10" s="1"/>
  <c r="L256" i="10"/>
  <c r="S256" i="10" s="1"/>
  <c r="M257" i="10"/>
  <c r="N257" i="10" s="1"/>
  <c r="L260" i="10"/>
  <c r="S260" i="10" s="1"/>
  <c r="M261" i="10"/>
  <c r="N261" i="10" s="1"/>
  <c r="L264" i="10"/>
  <c r="S264" i="10" s="1"/>
  <c r="M265" i="10"/>
  <c r="N265" i="10" s="1"/>
  <c r="L268" i="10"/>
  <c r="S268" i="10" s="1"/>
  <c r="M269" i="10"/>
  <c r="N269" i="10" s="1"/>
  <c r="L272" i="10"/>
  <c r="S272" i="10" s="1"/>
  <c r="M273" i="10"/>
  <c r="N273" i="10" s="1"/>
  <c r="L276" i="10"/>
  <c r="S276" i="10" s="1"/>
  <c r="M277" i="10"/>
  <c r="N277" i="10" s="1"/>
  <c r="L280" i="10"/>
  <c r="S280" i="10" s="1"/>
  <c r="M281" i="10"/>
  <c r="N281" i="10" s="1"/>
  <c r="L284" i="10"/>
  <c r="S284" i="10" s="1"/>
  <c r="M285" i="10"/>
  <c r="N285" i="10" s="1"/>
  <c r="L288" i="10"/>
  <c r="S288" i="10" s="1"/>
  <c r="M289" i="10"/>
  <c r="N289" i="10" s="1"/>
  <c r="L292" i="10"/>
  <c r="S292" i="10" s="1"/>
  <c r="M293" i="10"/>
  <c r="N293" i="10" s="1"/>
  <c r="L296" i="10"/>
  <c r="S296" i="10" s="1"/>
  <c r="M297" i="10"/>
  <c r="N297" i="10" s="1"/>
  <c r="L300" i="10"/>
  <c r="S300" i="10" s="1"/>
  <c r="M301" i="10"/>
  <c r="N301" i="10" s="1"/>
  <c r="L304" i="10"/>
  <c r="S304" i="10" s="1"/>
  <c r="M305" i="10"/>
  <c r="N305" i="10" s="1"/>
  <c r="L308" i="10"/>
  <c r="S308" i="10" s="1"/>
  <c r="M309" i="10"/>
  <c r="N309" i="10" s="1"/>
  <c r="L312" i="10"/>
  <c r="S312" i="10" s="1"/>
  <c r="M313" i="10"/>
  <c r="N313" i="10" s="1"/>
  <c r="L316" i="10"/>
  <c r="S316" i="10" s="1"/>
  <c r="M317" i="10"/>
  <c r="N317" i="10" s="1"/>
  <c r="L320" i="10"/>
  <c r="S320" i="10" s="1"/>
  <c r="M321" i="10"/>
  <c r="N321" i="10" s="1"/>
  <c r="L324" i="10"/>
  <c r="S324" i="10" s="1"/>
  <c r="M325" i="10"/>
  <c r="N325" i="10" s="1"/>
  <c r="L328" i="10"/>
  <c r="S328" i="10" s="1"/>
  <c r="M329" i="10"/>
  <c r="N329" i="10" s="1"/>
  <c r="L332" i="10"/>
  <c r="S332" i="10" s="1"/>
  <c r="M333" i="10"/>
  <c r="N333" i="10" s="1"/>
  <c r="L336" i="10"/>
  <c r="S336" i="10" s="1"/>
  <c r="M337" i="10"/>
  <c r="N337" i="10" s="1"/>
  <c r="L340" i="10"/>
  <c r="S340" i="10" s="1"/>
  <c r="M341" i="10"/>
  <c r="N341" i="10" s="1"/>
  <c r="L344" i="10"/>
  <c r="S344" i="10" s="1"/>
  <c r="M345" i="10"/>
  <c r="N345" i="10" s="1"/>
  <c r="L348" i="10"/>
  <c r="S348" i="10" s="1"/>
  <c r="M349" i="10"/>
  <c r="N349" i="10" s="1"/>
  <c r="L352" i="10"/>
  <c r="S352" i="10" s="1"/>
  <c r="M353" i="10"/>
  <c r="N353" i="10" s="1"/>
  <c r="L356" i="10"/>
  <c r="S356" i="10" s="1"/>
  <c r="M357" i="10"/>
  <c r="N357" i="10" s="1"/>
  <c r="L360" i="10"/>
  <c r="S360" i="10" s="1"/>
  <c r="M361" i="10"/>
  <c r="N361" i="10" s="1"/>
  <c r="L364" i="10"/>
  <c r="S364" i="10" s="1"/>
  <c r="M365" i="10"/>
  <c r="N365" i="10" s="1"/>
  <c r="L368" i="10"/>
  <c r="S368" i="10" s="1"/>
  <c r="M369" i="10"/>
  <c r="N369" i="10" s="1"/>
  <c r="L372" i="10"/>
  <c r="S372" i="10" s="1"/>
  <c r="M373" i="10"/>
  <c r="N373" i="10" s="1"/>
  <c r="L376" i="10"/>
  <c r="S376" i="10" s="1"/>
  <c r="M377" i="10"/>
  <c r="N377" i="10" s="1"/>
  <c r="L380" i="10"/>
  <c r="S380" i="10" s="1"/>
  <c r="M381" i="10"/>
  <c r="N381" i="10" s="1"/>
  <c r="L384" i="10"/>
  <c r="S384" i="10" s="1"/>
  <c r="M385" i="10"/>
  <c r="N385" i="10" s="1"/>
  <c r="L388" i="10"/>
  <c r="S388" i="10" s="1"/>
  <c r="M389" i="10"/>
  <c r="N389" i="10" s="1"/>
  <c r="L392" i="10"/>
  <c r="S392" i="10" s="1"/>
  <c r="M393" i="10"/>
  <c r="N393" i="10" s="1"/>
  <c r="L396" i="10"/>
  <c r="S396" i="10" s="1"/>
  <c r="M397" i="10"/>
  <c r="N397" i="10" s="1"/>
  <c r="L400" i="10"/>
  <c r="S400" i="10" s="1"/>
  <c r="M401" i="10"/>
  <c r="N401" i="10" s="1"/>
  <c r="L404" i="10"/>
  <c r="S404" i="10" s="1"/>
  <c r="M405" i="10"/>
  <c r="N405" i="10" s="1"/>
  <c r="L408" i="10"/>
  <c r="S408" i="10" s="1"/>
  <c r="M409" i="10"/>
  <c r="N409" i="10" s="1"/>
  <c r="L412" i="10"/>
  <c r="S412" i="10" s="1"/>
  <c r="M413" i="10"/>
  <c r="N413" i="10" s="1"/>
  <c r="L416" i="10"/>
  <c r="S416" i="10" s="1"/>
  <c r="M417" i="10"/>
  <c r="N417" i="10" s="1"/>
  <c r="L420" i="10"/>
  <c r="S420" i="10" s="1"/>
  <c r="M421" i="10"/>
  <c r="N421" i="10" s="1"/>
  <c r="L424" i="10"/>
  <c r="S424" i="10" s="1"/>
  <c r="M425" i="10"/>
  <c r="N425" i="10" s="1"/>
  <c r="L428" i="10"/>
  <c r="S428" i="10" s="1"/>
  <c r="M429" i="10"/>
  <c r="N429" i="10" s="1"/>
  <c r="L432" i="10"/>
  <c r="S432" i="10" s="1"/>
  <c r="M433" i="10"/>
  <c r="N433" i="10" s="1"/>
  <c r="L436" i="10"/>
  <c r="S436" i="10" s="1"/>
  <c r="M437" i="10"/>
  <c r="N437" i="10" s="1"/>
  <c r="L440" i="10"/>
  <c r="S440" i="10" s="1"/>
  <c r="M441" i="10"/>
  <c r="N441" i="10" s="1"/>
  <c r="L444" i="10"/>
  <c r="S444" i="10" s="1"/>
  <c r="M445" i="10"/>
  <c r="N445" i="10" s="1"/>
  <c r="L448" i="10"/>
  <c r="S448" i="10" s="1"/>
  <c r="M449" i="10"/>
  <c r="N449" i="10" s="1"/>
  <c r="L452" i="10"/>
  <c r="S452" i="10" s="1"/>
  <c r="M453" i="10"/>
  <c r="N453" i="10" s="1"/>
  <c r="L456" i="10"/>
  <c r="S456" i="10" s="1"/>
  <c r="M457" i="10"/>
  <c r="N457" i="10" s="1"/>
  <c r="L460" i="10"/>
  <c r="S460" i="10" s="1"/>
  <c r="M461" i="10"/>
  <c r="N461" i="10" s="1"/>
  <c r="L464" i="10"/>
  <c r="S464" i="10" s="1"/>
  <c r="M465" i="10"/>
  <c r="N465" i="10" s="1"/>
  <c r="L468" i="10"/>
  <c r="S468" i="10" s="1"/>
  <c r="M469" i="10"/>
  <c r="N469" i="10" s="1"/>
  <c r="L472" i="10"/>
  <c r="S472" i="10" s="1"/>
  <c r="M473" i="10"/>
  <c r="N473" i="10" s="1"/>
  <c r="L476" i="10"/>
  <c r="S476" i="10" s="1"/>
  <c r="M477" i="10"/>
  <c r="N477" i="10" s="1"/>
  <c r="L480" i="10"/>
  <c r="S480" i="10" s="1"/>
  <c r="M481" i="10"/>
  <c r="N481" i="10" s="1"/>
  <c r="L484" i="10"/>
  <c r="S484" i="10" s="1"/>
  <c r="M485" i="10"/>
  <c r="N485" i="10" s="1"/>
  <c r="L488" i="10"/>
  <c r="S488" i="10" s="1"/>
  <c r="M489" i="10"/>
  <c r="N489" i="10" s="1"/>
  <c r="L492" i="10"/>
  <c r="S492" i="10" s="1"/>
  <c r="M493" i="10"/>
  <c r="N493" i="10" s="1"/>
  <c r="L496" i="10"/>
  <c r="S496" i="10" s="1"/>
  <c r="M497" i="10"/>
  <c r="N497" i="10" s="1"/>
  <c r="N500" i="10"/>
  <c r="N502" i="10"/>
  <c r="N504" i="10"/>
  <c r="N506" i="10"/>
  <c r="N508" i="10"/>
  <c r="N510" i="10"/>
  <c r="N512" i="10"/>
  <c r="N514" i="10"/>
  <c r="N516" i="10"/>
  <c r="N518" i="10"/>
  <c r="N520" i="10"/>
  <c r="N522" i="10"/>
  <c r="N524" i="10"/>
  <c r="N526" i="10"/>
  <c r="N528" i="10"/>
  <c r="N530" i="10"/>
  <c r="N532" i="10"/>
  <c r="N534" i="10"/>
  <c r="N536" i="10"/>
  <c r="N538" i="10"/>
  <c r="N540" i="10"/>
  <c r="N542" i="10"/>
  <c r="N544" i="10"/>
  <c r="N546" i="10"/>
  <c r="N548" i="10"/>
  <c r="N550" i="10"/>
  <c r="N552" i="10"/>
  <c r="N554" i="10"/>
  <c r="N556" i="10"/>
  <c r="N558" i="10"/>
  <c r="N560" i="10"/>
  <c r="N562" i="10"/>
  <c r="N564" i="10"/>
  <c r="N566" i="10"/>
  <c r="N568" i="10"/>
  <c r="N570" i="10"/>
  <c r="N572" i="10"/>
  <c r="N574" i="10"/>
  <c r="N576" i="10"/>
  <c r="N578" i="10"/>
  <c r="N580" i="10"/>
  <c r="N582" i="10"/>
  <c r="N584" i="10"/>
  <c r="N586" i="10"/>
  <c r="N588" i="10"/>
  <c r="N590" i="10"/>
  <c r="N592" i="10"/>
  <c r="N594" i="10"/>
  <c r="N596" i="10"/>
  <c r="N598" i="10"/>
  <c r="N600" i="10"/>
  <c r="N602" i="10"/>
  <c r="N604" i="10"/>
  <c r="N606" i="10"/>
  <c r="N608" i="10"/>
  <c r="N610" i="10"/>
  <c r="N612" i="10"/>
  <c r="N614" i="10"/>
  <c r="N616" i="10"/>
  <c r="N618" i="10"/>
  <c r="N620" i="10"/>
  <c r="N622" i="10"/>
  <c r="N624" i="10"/>
  <c r="N626" i="10"/>
  <c r="N628" i="10"/>
  <c r="N630" i="10"/>
  <c r="N632" i="10"/>
  <c r="N634" i="10"/>
  <c r="N636" i="10"/>
  <c r="N638" i="10"/>
  <c r="N640" i="10"/>
  <c r="N642" i="10"/>
  <c r="N644" i="10"/>
  <c r="N646" i="10"/>
  <c r="N648" i="10"/>
  <c r="N650" i="10"/>
  <c r="N652" i="10"/>
  <c r="N654" i="10"/>
  <c r="N656" i="10"/>
  <c r="N658" i="10"/>
  <c r="N660" i="10"/>
  <c r="N662" i="10"/>
  <c r="N664" i="10"/>
  <c r="N666" i="10"/>
  <c r="N668" i="10"/>
  <c r="N670" i="10"/>
  <c r="N672" i="10"/>
  <c r="N674" i="10"/>
  <c r="N676" i="10"/>
  <c r="N678" i="10"/>
  <c r="N680" i="10"/>
  <c r="N682" i="10"/>
  <c r="N684" i="10"/>
  <c r="N686" i="10"/>
  <c r="N688" i="10"/>
  <c r="N690" i="10"/>
  <c r="N692" i="10"/>
  <c r="N694" i="10"/>
  <c r="N696" i="10"/>
  <c r="N698" i="10"/>
  <c r="N700" i="10"/>
  <c r="N702" i="10"/>
  <c r="N704" i="10"/>
  <c r="N706" i="10"/>
  <c r="N708" i="10"/>
  <c r="N710" i="10"/>
  <c r="N712" i="10"/>
  <c r="N714" i="10"/>
  <c r="N716" i="10"/>
  <c r="N718" i="10"/>
  <c r="N720" i="10"/>
  <c r="N722" i="10"/>
  <c r="N724" i="10"/>
  <c r="N726" i="10"/>
  <c r="N728" i="10"/>
  <c r="N730" i="10"/>
  <c r="N732" i="10"/>
  <c r="N734" i="10"/>
  <c r="N736" i="10"/>
  <c r="N738" i="10"/>
  <c r="N740" i="10"/>
  <c r="N742" i="10"/>
  <c r="N744" i="10"/>
  <c r="N746" i="10"/>
  <c r="N748" i="10"/>
  <c r="N750" i="10"/>
  <c r="N752" i="10"/>
  <c r="N754" i="10"/>
  <c r="N756" i="10"/>
  <c r="N758" i="10"/>
  <c r="N760" i="10"/>
  <c r="N762" i="10"/>
  <c r="N764" i="10"/>
  <c r="N766" i="10"/>
  <c r="N768" i="10"/>
  <c r="N770" i="10"/>
  <c r="N772" i="10"/>
  <c r="N774" i="10"/>
  <c r="N776" i="10"/>
  <c r="N778" i="10"/>
  <c r="N780" i="10"/>
  <c r="N782" i="10"/>
  <c r="N784" i="10"/>
  <c r="N786" i="10"/>
  <c r="N788" i="10"/>
  <c r="N790" i="10"/>
  <c r="N792" i="10"/>
  <c r="N794" i="10"/>
  <c r="N796" i="10"/>
  <c r="N798" i="10"/>
  <c r="N800" i="10"/>
  <c r="N802" i="10"/>
  <c r="N804" i="10"/>
  <c r="N806" i="10"/>
  <c r="N808" i="10"/>
  <c r="N810" i="10"/>
  <c r="N812" i="10"/>
  <c r="N814" i="10"/>
  <c r="N816" i="10"/>
  <c r="N818" i="10"/>
  <c r="N820" i="10"/>
  <c r="N822" i="10"/>
  <c r="N824" i="10"/>
  <c r="N826" i="10"/>
  <c r="N828" i="10"/>
  <c r="N830" i="10"/>
  <c r="N832" i="10"/>
  <c r="N834" i="10"/>
  <c r="N836" i="10"/>
  <c r="N838" i="10"/>
  <c r="N840" i="10"/>
  <c r="N842" i="10"/>
  <c r="N844" i="10"/>
  <c r="N846" i="10"/>
  <c r="N848" i="10"/>
  <c r="N850" i="10"/>
  <c r="N852" i="10"/>
  <c r="N854" i="10"/>
  <c r="N856" i="10"/>
  <c r="N858" i="10"/>
  <c r="N860" i="10"/>
  <c r="N862" i="10"/>
  <c r="N864" i="10"/>
  <c r="N866" i="10"/>
  <c r="N868" i="10"/>
  <c r="N870" i="10"/>
  <c r="N872" i="10"/>
  <c r="N874" i="10"/>
  <c r="N876" i="10"/>
  <c r="N878" i="10"/>
  <c r="N880" i="10"/>
  <c r="N882" i="10"/>
  <c r="N884" i="10"/>
  <c r="N886" i="10"/>
  <c r="N888" i="10"/>
  <c r="N890" i="10"/>
  <c r="N892" i="10"/>
  <c r="N894" i="10"/>
  <c r="N896" i="10"/>
  <c r="N898" i="10"/>
  <c r="N900" i="10"/>
  <c r="N902" i="10"/>
  <c r="N904" i="10"/>
  <c r="N906" i="10"/>
  <c r="N908" i="10"/>
  <c r="N910" i="10"/>
  <c r="N912" i="10"/>
  <c r="N914" i="10"/>
  <c r="N916" i="10"/>
  <c r="N918" i="10"/>
  <c r="N920" i="10"/>
  <c r="N922" i="10"/>
  <c r="N924" i="10"/>
  <c r="N926" i="10"/>
  <c r="N928" i="10"/>
  <c r="N930" i="10"/>
  <c r="N932" i="10"/>
  <c r="N934" i="10"/>
  <c r="N936" i="10"/>
  <c r="N938" i="10"/>
  <c r="N940" i="10"/>
  <c r="N942" i="10"/>
  <c r="N944" i="10"/>
  <c r="N946" i="10"/>
  <c r="N948" i="10"/>
  <c r="N950" i="10"/>
  <c r="N952" i="10"/>
  <c r="N954" i="10"/>
  <c r="N956" i="10"/>
  <c r="N958" i="10"/>
  <c r="N960" i="10"/>
  <c r="N962" i="10"/>
  <c r="N964" i="10"/>
  <c r="N966" i="10"/>
  <c r="N968" i="10"/>
  <c r="N970" i="10"/>
  <c r="N972" i="10"/>
  <c r="N974" i="10"/>
  <c r="N976" i="10"/>
  <c r="N978" i="10"/>
  <c r="N980" i="10"/>
  <c r="N982" i="10"/>
  <c r="N984" i="10"/>
  <c r="N986" i="10"/>
  <c r="N988" i="10"/>
  <c r="N990" i="10"/>
  <c r="N992" i="10"/>
  <c r="N994" i="10"/>
  <c r="N996" i="10"/>
  <c r="N998" i="10"/>
  <c r="N1000" i="10"/>
  <c r="N1002" i="10"/>
  <c r="N1004" i="10"/>
  <c r="N1006" i="10"/>
  <c r="N1008" i="10"/>
  <c r="N1010" i="10"/>
  <c r="N1012" i="10"/>
  <c r="N1014" i="10"/>
  <c r="N1016" i="10"/>
  <c r="N1018" i="10"/>
  <c r="N1020" i="10"/>
  <c r="N1022" i="10"/>
  <c r="N1024" i="10"/>
  <c r="N1026" i="10"/>
  <c r="N1028" i="10"/>
  <c r="N1030" i="10"/>
  <c r="N1032" i="10"/>
  <c r="N1034" i="10"/>
  <c r="N1036" i="10"/>
  <c r="N1038" i="10"/>
  <c r="N1040" i="10"/>
  <c r="N1042" i="10"/>
  <c r="N1044" i="10"/>
  <c r="N1046" i="10"/>
  <c r="N1048" i="10"/>
  <c r="N1050" i="10"/>
  <c r="N1052" i="10"/>
  <c r="N1054" i="10"/>
  <c r="N1056" i="10"/>
  <c r="N1058" i="10"/>
  <c r="N1060" i="10"/>
  <c r="N1062" i="10"/>
  <c r="N1064" i="10"/>
  <c r="N1066" i="10"/>
  <c r="N1068" i="10"/>
  <c r="N1070" i="10"/>
  <c r="N1072" i="10"/>
  <c r="N1074" i="10"/>
  <c r="N1076" i="10"/>
  <c r="N1078" i="10"/>
  <c r="N1080" i="10"/>
  <c r="N1082" i="10"/>
  <c r="N1084" i="10"/>
  <c r="N1086" i="10"/>
  <c r="N1088" i="10"/>
  <c r="N1090" i="10"/>
  <c r="N1092" i="10"/>
  <c r="N1094" i="10"/>
  <c r="N1096" i="10"/>
  <c r="N1098" i="10"/>
  <c r="N1100" i="10"/>
  <c r="N1102" i="10"/>
  <c r="N1104" i="10"/>
  <c r="N1106" i="10"/>
  <c r="N1108" i="10"/>
  <c r="N1110" i="10"/>
  <c r="N1112" i="10"/>
  <c r="N1114" i="10"/>
  <c r="N1116" i="10"/>
  <c r="N1118" i="10"/>
  <c r="N1120" i="10"/>
  <c r="N1122" i="10"/>
  <c r="N1124" i="10"/>
  <c r="L23" i="4"/>
  <c r="R23" i="4" s="1"/>
  <c r="N26" i="4"/>
  <c r="L33" i="4"/>
  <c r="R33" i="4" s="1"/>
  <c r="L48" i="4"/>
  <c r="R48" i="4" s="1"/>
  <c r="L51" i="4"/>
  <c r="R51" i="4" s="1"/>
  <c r="L55" i="4"/>
  <c r="R55" i="4" s="1"/>
  <c r="L61" i="4"/>
  <c r="R61" i="4" s="1"/>
  <c r="N69" i="4"/>
  <c r="N73" i="4"/>
  <c r="M75" i="4"/>
  <c r="N85" i="4"/>
  <c r="N89" i="4"/>
  <c r="M91" i="4"/>
  <c r="M102" i="4"/>
  <c r="L109" i="4"/>
  <c r="R109" i="4" s="1"/>
  <c r="M124" i="4"/>
  <c r="M154" i="4"/>
  <c r="N154" i="4" s="1"/>
  <c r="L166" i="4"/>
  <c r="R166" i="4" s="1"/>
  <c r="M209" i="4"/>
  <c r="N209" i="4" s="1"/>
  <c r="L249" i="4"/>
  <c r="R249" i="4" s="1"/>
  <c r="M273" i="4"/>
  <c r="N273" i="4" s="1"/>
  <c r="L281" i="4"/>
  <c r="R281" i="4" s="1"/>
  <c r="N289" i="4"/>
  <c r="M215" i="10"/>
  <c r="N215" i="10" s="1"/>
  <c r="N216" i="10"/>
  <c r="L218" i="10"/>
  <c r="S218" i="10" s="1"/>
  <c r="M219" i="10"/>
  <c r="N219" i="10" s="1"/>
  <c r="N220" i="10"/>
  <c r="L222" i="10"/>
  <c r="S222" i="10" s="1"/>
  <c r="M223" i="10"/>
  <c r="N223" i="10" s="1"/>
  <c r="N224" i="10"/>
  <c r="L226" i="10"/>
  <c r="S226" i="10" s="1"/>
  <c r="M227" i="10"/>
  <c r="N227" i="10" s="1"/>
  <c r="N228" i="10"/>
  <c r="L230" i="10"/>
  <c r="S230" i="10" s="1"/>
  <c r="M231" i="10"/>
  <c r="N231" i="10" s="1"/>
  <c r="N232" i="10"/>
  <c r="L234" i="10"/>
  <c r="S234" i="10" s="1"/>
  <c r="M235" i="10"/>
  <c r="N235" i="10" s="1"/>
  <c r="N236" i="10"/>
  <c r="L238" i="10"/>
  <c r="S238" i="10" s="1"/>
  <c r="M239" i="10"/>
  <c r="N239" i="10" s="1"/>
  <c r="N240" i="10"/>
  <c r="L242" i="10"/>
  <c r="S242" i="10" s="1"/>
  <c r="M243" i="10"/>
  <c r="N243" i="10" s="1"/>
  <c r="N244" i="10"/>
  <c r="L246" i="10"/>
  <c r="S246" i="10" s="1"/>
  <c r="M247" i="10"/>
  <c r="N247" i="10" s="1"/>
  <c r="N248" i="10"/>
  <c r="L250" i="10"/>
  <c r="S250" i="10" s="1"/>
  <c r="M251" i="10"/>
  <c r="N251" i="10" s="1"/>
  <c r="N252" i="10"/>
  <c r="L254" i="10"/>
  <c r="S254" i="10" s="1"/>
  <c r="M255" i="10"/>
  <c r="N255" i="10" s="1"/>
  <c r="N256" i="10"/>
  <c r="L258" i="10"/>
  <c r="S258" i="10" s="1"/>
  <c r="M259" i="10"/>
  <c r="N259" i="10" s="1"/>
  <c r="N260" i="10"/>
  <c r="L262" i="10"/>
  <c r="S262" i="10" s="1"/>
  <c r="M263" i="10"/>
  <c r="N263" i="10" s="1"/>
  <c r="N264" i="10"/>
  <c r="L266" i="10"/>
  <c r="S266" i="10" s="1"/>
  <c r="M267" i="10"/>
  <c r="N267" i="10" s="1"/>
  <c r="N268" i="10"/>
  <c r="L270" i="10"/>
  <c r="S270" i="10" s="1"/>
  <c r="M271" i="10"/>
  <c r="N271" i="10" s="1"/>
  <c r="N272" i="10"/>
  <c r="L274" i="10"/>
  <c r="S274" i="10" s="1"/>
  <c r="M275" i="10"/>
  <c r="N275" i="10" s="1"/>
  <c r="N276" i="10"/>
  <c r="L278" i="10"/>
  <c r="S278" i="10" s="1"/>
  <c r="M279" i="10"/>
  <c r="N279" i="10" s="1"/>
  <c r="N280" i="10"/>
  <c r="L282" i="10"/>
  <c r="S282" i="10" s="1"/>
  <c r="M283" i="10"/>
  <c r="N283" i="10" s="1"/>
  <c r="N284" i="10"/>
  <c r="L286" i="10"/>
  <c r="S286" i="10" s="1"/>
  <c r="M287" i="10"/>
  <c r="N287" i="10" s="1"/>
  <c r="N288" i="10"/>
  <c r="L290" i="10"/>
  <c r="S290" i="10" s="1"/>
  <c r="M291" i="10"/>
  <c r="N291" i="10" s="1"/>
  <c r="N292" i="10"/>
  <c r="L294" i="10"/>
  <c r="S294" i="10" s="1"/>
  <c r="M295" i="10"/>
  <c r="N295" i="10" s="1"/>
  <c r="N296" i="10"/>
  <c r="L298" i="10"/>
  <c r="S298" i="10" s="1"/>
  <c r="M299" i="10"/>
  <c r="N299" i="10" s="1"/>
  <c r="N300" i="10"/>
  <c r="L302" i="10"/>
  <c r="S302" i="10" s="1"/>
  <c r="M303" i="10"/>
  <c r="N303" i="10" s="1"/>
  <c r="N304" i="10"/>
  <c r="L306" i="10"/>
  <c r="S306" i="10" s="1"/>
  <c r="M307" i="10"/>
  <c r="N307" i="10" s="1"/>
  <c r="N308" i="10"/>
  <c r="L310" i="10"/>
  <c r="S310" i="10" s="1"/>
  <c r="M311" i="10"/>
  <c r="N311" i="10" s="1"/>
  <c r="N312" i="10"/>
  <c r="L314" i="10"/>
  <c r="S314" i="10" s="1"/>
  <c r="M315" i="10"/>
  <c r="N315" i="10" s="1"/>
  <c r="N316" i="10"/>
  <c r="L318" i="10"/>
  <c r="S318" i="10" s="1"/>
  <c r="M319" i="10"/>
  <c r="N319" i="10" s="1"/>
  <c r="N320" i="10"/>
  <c r="L322" i="10"/>
  <c r="S322" i="10" s="1"/>
  <c r="M323" i="10"/>
  <c r="N323" i="10" s="1"/>
  <c r="N324" i="10"/>
  <c r="L326" i="10"/>
  <c r="S326" i="10" s="1"/>
  <c r="M327" i="10"/>
  <c r="N327" i="10" s="1"/>
  <c r="N328" i="10"/>
  <c r="L330" i="10"/>
  <c r="S330" i="10" s="1"/>
  <c r="M331" i="10"/>
  <c r="N331" i="10" s="1"/>
  <c r="N332" i="10"/>
  <c r="L334" i="10"/>
  <c r="S334" i="10" s="1"/>
  <c r="M335" i="10"/>
  <c r="N335" i="10" s="1"/>
  <c r="N336" i="10"/>
  <c r="L338" i="10"/>
  <c r="S338" i="10" s="1"/>
  <c r="M339" i="10"/>
  <c r="N339" i="10" s="1"/>
  <c r="N340" i="10"/>
  <c r="L342" i="10"/>
  <c r="S342" i="10" s="1"/>
  <c r="M343" i="10"/>
  <c r="N343" i="10" s="1"/>
  <c r="N344" i="10"/>
  <c r="L346" i="10"/>
  <c r="S346" i="10" s="1"/>
  <c r="M347" i="10"/>
  <c r="N347" i="10" s="1"/>
  <c r="N348" i="10"/>
  <c r="L350" i="10"/>
  <c r="S350" i="10" s="1"/>
  <c r="M351" i="10"/>
  <c r="N351" i="10" s="1"/>
  <c r="N352" i="10"/>
  <c r="L354" i="10"/>
  <c r="S354" i="10" s="1"/>
  <c r="M355" i="10"/>
  <c r="N355" i="10" s="1"/>
  <c r="N356" i="10"/>
  <c r="L358" i="10"/>
  <c r="S358" i="10" s="1"/>
  <c r="M359" i="10"/>
  <c r="N359" i="10" s="1"/>
  <c r="N360" i="10"/>
  <c r="L362" i="10"/>
  <c r="S362" i="10" s="1"/>
  <c r="M363" i="10"/>
  <c r="N363" i="10" s="1"/>
  <c r="N364" i="10"/>
  <c r="L366" i="10"/>
  <c r="S366" i="10" s="1"/>
  <c r="M367" i="10"/>
  <c r="N367" i="10" s="1"/>
  <c r="N368" i="10"/>
  <c r="L370" i="10"/>
  <c r="S370" i="10" s="1"/>
  <c r="M371" i="10"/>
  <c r="N371" i="10" s="1"/>
  <c r="N372" i="10"/>
  <c r="L374" i="10"/>
  <c r="S374" i="10" s="1"/>
  <c r="M375" i="10"/>
  <c r="N375" i="10" s="1"/>
  <c r="N376" i="10"/>
  <c r="L378" i="10"/>
  <c r="S378" i="10" s="1"/>
  <c r="M379" i="10"/>
  <c r="N379" i="10" s="1"/>
  <c r="N380" i="10"/>
  <c r="L382" i="10"/>
  <c r="S382" i="10" s="1"/>
  <c r="M383" i="10"/>
  <c r="N383" i="10" s="1"/>
  <c r="N384" i="10"/>
  <c r="L386" i="10"/>
  <c r="S386" i="10" s="1"/>
  <c r="M387" i="10"/>
  <c r="N387" i="10" s="1"/>
  <c r="N388" i="10"/>
  <c r="L390" i="10"/>
  <c r="S390" i="10" s="1"/>
  <c r="M391" i="10"/>
  <c r="N391" i="10" s="1"/>
  <c r="N392" i="10"/>
  <c r="L394" i="10"/>
  <c r="S394" i="10" s="1"/>
  <c r="M395" i="10"/>
  <c r="N395" i="10" s="1"/>
  <c r="N396" i="10"/>
  <c r="L398" i="10"/>
  <c r="S398" i="10" s="1"/>
  <c r="M399" i="10"/>
  <c r="N399" i="10" s="1"/>
  <c r="N400" i="10"/>
  <c r="L402" i="10"/>
  <c r="S402" i="10" s="1"/>
  <c r="M403" i="10"/>
  <c r="N403" i="10" s="1"/>
  <c r="N404" i="10"/>
  <c r="L406" i="10"/>
  <c r="S406" i="10" s="1"/>
  <c r="M407" i="10"/>
  <c r="N407" i="10" s="1"/>
  <c r="N408" i="10"/>
  <c r="L410" i="10"/>
  <c r="S410" i="10" s="1"/>
  <c r="M411" i="10"/>
  <c r="N411" i="10" s="1"/>
  <c r="N412" i="10"/>
  <c r="L414" i="10"/>
  <c r="S414" i="10" s="1"/>
  <c r="M415" i="10"/>
  <c r="N415" i="10" s="1"/>
  <c r="N416" i="10"/>
  <c r="L418" i="10"/>
  <c r="S418" i="10" s="1"/>
  <c r="M419" i="10"/>
  <c r="N419" i="10" s="1"/>
  <c r="N420" i="10"/>
  <c r="L422" i="10"/>
  <c r="S422" i="10" s="1"/>
  <c r="M423" i="10"/>
  <c r="N423" i="10" s="1"/>
  <c r="N424" i="10"/>
  <c r="L426" i="10"/>
  <c r="S426" i="10" s="1"/>
  <c r="M427" i="10"/>
  <c r="N427" i="10" s="1"/>
  <c r="N428" i="10"/>
  <c r="L430" i="10"/>
  <c r="S430" i="10" s="1"/>
  <c r="M431" i="10"/>
  <c r="N431" i="10" s="1"/>
  <c r="N432" i="10"/>
  <c r="L434" i="10"/>
  <c r="S434" i="10" s="1"/>
  <c r="M435" i="10"/>
  <c r="N435" i="10" s="1"/>
  <c r="N436" i="10"/>
  <c r="L438" i="10"/>
  <c r="S438" i="10" s="1"/>
  <c r="M439" i="10"/>
  <c r="N439" i="10" s="1"/>
  <c r="N440" i="10"/>
  <c r="L442" i="10"/>
  <c r="S442" i="10" s="1"/>
  <c r="M443" i="10"/>
  <c r="N443" i="10" s="1"/>
  <c r="N444" i="10"/>
  <c r="L446" i="10"/>
  <c r="S446" i="10" s="1"/>
  <c r="M447" i="10"/>
  <c r="N447" i="10" s="1"/>
  <c r="N448" i="10"/>
  <c r="L450" i="10"/>
  <c r="S450" i="10" s="1"/>
  <c r="M451" i="10"/>
  <c r="N451" i="10" s="1"/>
  <c r="N452" i="10"/>
  <c r="L454" i="10"/>
  <c r="S454" i="10" s="1"/>
  <c r="M455" i="10"/>
  <c r="N455" i="10" s="1"/>
  <c r="N456" i="10"/>
  <c r="L458" i="10"/>
  <c r="S458" i="10" s="1"/>
  <c r="M459" i="10"/>
  <c r="N459" i="10" s="1"/>
  <c r="N460" i="10"/>
  <c r="L462" i="10"/>
  <c r="S462" i="10" s="1"/>
  <c r="M463" i="10"/>
  <c r="N463" i="10" s="1"/>
  <c r="N464" i="10"/>
  <c r="L466" i="10"/>
  <c r="S466" i="10" s="1"/>
  <c r="M467" i="10"/>
  <c r="N467" i="10" s="1"/>
  <c r="N468" i="10"/>
  <c r="L470" i="10"/>
  <c r="S470" i="10" s="1"/>
  <c r="M471" i="10"/>
  <c r="N471" i="10" s="1"/>
  <c r="N472" i="10"/>
  <c r="L474" i="10"/>
  <c r="S474" i="10" s="1"/>
  <c r="M475" i="10"/>
  <c r="N475" i="10" s="1"/>
  <c r="N476" i="10"/>
  <c r="L478" i="10"/>
  <c r="S478" i="10" s="1"/>
  <c r="M479" i="10"/>
  <c r="N479" i="10" s="1"/>
  <c r="N480" i="10"/>
  <c r="L482" i="10"/>
  <c r="S482" i="10" s="1"/>
  <c r="M483" i="10"/>
  <c r="N483" i="10" s="1"/>
  <c r="N484" i="10"/>
  <c r="L486" i="10"/>
  <c r="S486" i="10" s="1"/>
  <c r="M487" i="10"/>
  <c r="N487" i="10" s="1"/>
  <c r="N488" i="10"/>
  <c r="L490" i="10"/>
  <c r="S490" i="10" s="1"/>
  <c r="M491" i="10"/>
  <c r="N491" i="10" s="1"/>
  <c r="N492" i="10"/>
  <c r="L494" i="10"/>
  <c r="S494" i="10" s="1"/>
  <c r="M495" i="10"/>
  <c r="N495" i="10" s="1"/>
  <c r="N496" i="10"/>
  <c r="L498" i="10"/>
  <c r="S498" i="10" s="1"/>
  <c r="O63" i="7"/>
  <c r="T63" i="7" s="1"/>
  <c r="O24" i="7"/>
  <c r="T24" i="7" s="1"/>
  <c r="O25" i="7"/>
  <c r="T25" i="7" s="1"/>
  <c r="O27" i="7"/>
  <c r="T27" i="7" s="1"/>
  <c r="N29" i="7"/>
  <c r="O41" i="7"/>
  <c r="T41" i="7" s="1"/>
  <c r="O84" i="7"/>
  <c r="T84" i="7" s="1"/>
  <c r="O85" i="7"/>
  <c r="T85" i="7" s="1"/>
  <c r="O88" i="7"/>
  <c r="T88" i="7" s="1"/>
  <c r="O89" i="7"/>
  <c r="T89" i="7" s="1"/>
  <c r="O92" i="7"/>
  <c r="T92" i="7" s="1"/>
  <c r="O93" i="7"/>
  <c r="T93" i="7" s="1"/>
  <c r="O96" i="7"/>
  <c r="T96" i="7" s="1"/>
  <c r="O97" i="7"/>
  <c r="T97" i="7" s="1"/>
  <c r="O100" i="7"/>
  <c r="T100" i="7" s="1"/>
  <c r="O101" i="7"/>
  <c r="T101" i="7" s="1"/>
  <c r="O132" i="7"/>
  <c r="T132" i="7" s="1"/>
  <c r="O133" i="7"/>
  <c r="T133" i="7" s="1"/>
  <c r="O135" i="7"/>
  <c r="T135" i="7" s="1"/>
  <c r="O5" i="7"/>
  <c r="T5" i="7" s="1"/>
  <c r="O8" i="7"/>
  <c r="T8" i="7" s="1"/>
  <c r="O9" i="7"/>
  <c r="T9" i="7" s="1"/>
  <c r="O12" i="7"/>
  <c r="T12" i="7" s="1"/>
  <c r="O13" i="7"/>
  <c r="T13" i="7" s="1"/>
  <c r="O16" i="7"/>
  <c r="T16" i="7" s="1"/>
  <c r="O17" i="7"/>
  <c r="T17" i="7" s="1"/>
  <c r="O20" i="7"/>
  <c r="T20" i="7" s="1"/>
  <c r="O21" i="7"/>
  <c r="T21" i="7" s="1"/>
  <c r="N24" i="7"/>
  <c r="N25" i="7"/>
  <c r="P25" i="7" s="1"/>
  <c r="N26" i="7"/>
  <c r="N27" i="7"/>
  <c r="P27" i="7" s="1"/>
  <c r="O72" i="7"/>
  <c r="T72" i="7" s="1"/>
  <c r="O73" i="7"/>
  <c r="T73" i="7" s="1"/>
  <c r="N79" i="7"/>
  <c r="N83" i="7"/>
  <c r="N85" i="7"/>
  <c r="O105" i="7"/>
  <c r="T105" i="7" s="1"/>
  <c r="O122" i="7"/>
  <c r="T122" i="7" s="1"/>
  <c r="O123" i="7"/>
  <c r="T123" i="7" s="1"/>
  <c r="O126" i="7"/>
  <c r="T126" i="7" s="1"/>
  <c r="O112" i="7"/>
  <c r="T112" i="7" s="1"/>
  <c r="O113" i="7"/>
  <c r="T113" i="7" s="1"/>
  <c r="O116" i="7"/>
  <c r="T116" i="7" s="1"/>
  <c r="O118" i="7"/>
  <c r="T118" i="7" s="1"/>
  <c r="O119" i="7"/>
  <c r="T119" i="7" s="1"/>
  <c r="N122" i="7"/>
  <c r="N123" i="7"/>
  <c r="P123" i="7" s="1"/>
  <c r="N130" i="7"/>
  <c r="N86" i="7"/>
  <c r="N88" i="7"/>
  <c r="N89" i="7"/>
  <c r="N90" i="7"/>
  <c r="N91" i="7"/>
  <c r="N93" i="7"/>
  <c r="N94" i="7"/>
  <c r="N96" i="7"/>
  <c r="N97" i="7"/>
  <c r="N98" i="7"/>
  <c r="N99" i="7"/>
  <c r="N101" i="7"/>
  <c r="N102" i="7"/>
  <c r="O29" i="7"/>
  <c r="T29" i="7" s="1"/>
  <c r="N41" i="7"/>
  <c r="N43" i="7"/>
  <c r="N44" i="7"/>
  <c r="O50" i="7"/>
  <c r="T50" i="7" s="1"/>
  <c r="O51" i="7"/>
  <c r="T51" i="7" s="1"/>
  <c r="O54" i="7"/>
  <c r="T54" i="7" s="1"/>
  <c r="O57" i="7"/>
  <c r="T57" i="7" s="1"/>
  <c r="O59" i="7"/>
  <c r="T59" i="7" s="1"/>
  <c r="O60" i="7"/>
  <c r="T60" i="7" s="1"/>
  <c r="O61" i="7"/>
  <c r="T61" i="7" s="1"/>
  <c r="O67" i="7"/>
  <c r="T67" i="7" s="1"/>
  <c r="N71" i="7"/>
  <c r="N73" i="7"/>
  <c r="O75" i="7"/>
  <c r="T75" i="7" s="1"/>
  <c r="O109" i="7"/>
  <c r="T109" i="7" s="1"/>
  <c r="O127" i="7"/>
  <c r="T127" i="7" s="1"/>
  <c r="O129" i="7"/>
  <c r="T129" i="7" s="1"/>
  <c r="N136" i="7"/>
  <c r="O44" i="7"/>
  <c r="T44" i="7" s="1"/>
  <c r="N46" i="7"/>
  <c r="N57" i="7"/>
  <c r="N58" i="7"/>
  <c r="O81" i="7"/>
  <c r="T81" i="7" s="1"/>
  <c r="N124" i="7"/>
  <c r="N125" i="7"/>
  <c r="N126" i="7"/>
  <c r="N127" i="7"/>
  <c r="N128" i="7"/>
  <c r="N129" i="7"/>
  <c r="P129" i="7" s="1"/>
  <c r="N115" i="7"/>
  <c r="N116" i="7"/>
  <c r="N117" i="7"/>
  <c r="N118" i="7"/>
  <c r="N5" i="7"/>
  <c r="N6" i="7"/>
  <c r="N7" i="7"/>
  <c r="N9" i="7"/>
  <c r="N10" i="7"/>
  <c r="N12" i="7"/>
  <c r="P12" i="7" s="1"/>
  <c r="N13" i="7"/>
  <c r="N14" i="7"/>
  <c r="N15" i="7"/>
  <c r="N17" i="7"/>
  <c r="N18" i="7"/>
  <c r="N20" i="7"/>
  <c r="P20" i="7" s="1"/>
  <c r="N21" i="7"/>
  <c r="N22" i="7"/>
  <c r="O26" i="7"/>
  <c r="T26" i="7" s="1"/>
  <c r="O46" i="7"/>
  <c r="T46" i="7" s="1"/>
  <c r="O49" i="7"/>
  <c r="T49" i="7" s="1"/>
  <c r="O52" i="7"/>
  <c r="T52" i="7" s="1"/>
  <c r="O53" i="7"/>
  <c r="T53" i="7" s="1"/>
  <c r="O58" i="7"/>
  <c r="T58" i="7" s="1"/>
  <c r="N60" i="7"/>
  <c r="N61" i="7"/>
  <c r="N62" i="7"/>
  <c r="N63" i="7"/>
  <c r="P63" i="7" s="1"/>
  <c r="N67" i="7"/>
  <c r="O71" i="7"/>
  <c r="T71" i="7" s="1"/>
  <c r="N75" i="7"/>
  <c r="N78" i="7"/>
  <c r="O83" i="7"/>
  <c r="T83" i="7" s="1"/>
  <c r="O86" i="7"/>
  <c r="T86" i="7" s="1"/>
  <c r="O87" i="7"/>
  <c r="T87" i="7" s="1"/>
  <c r="O90" i="7"/>
  <c r="T90" i="7" s="1"/>
  <c r="O91" i="7"/>
  <c r="T91" i="7" s="1"/>
  <c r="O94" i="7"/>
  <c r="T94" i="7" s="1"/>
  <c r="O95" i="7"/>
  <c r="T95" i="7" s="1"/>
  <c r="O98" i="7"/>
  <c r="T98" i="7" s="1"/>
  <c r="O99" i="7"/>
  <c r="T99" i="7" s="1"/>
  <c r="O102" i="7"/>
  <c r="T102" i="7" s="1"/>
  <c r="O103" i="7"/>
  <c r="T103" i="7" s="1"/>
  <c r="O106" i="7"/>
  <c r="T106" i="7" s="1"/>
  <c r="O107" i="7"/>
  <c r="T107" i="7" s="1"/>
  <c r="O111" i="7"/>
  <c r="T111" i="7" s="1"/>
  <c r="O114" i="7"/>
  <c r="T114" i="7" s="1"/>
  <c r="O115" i="7"/>
  <c r="T115" i="7" s="1"/>
  <c r="O117" i="7"/>
  <c r="T117" i="7" s="1"/>
  <c r="O120" i="7"/>
  <c r="T120" i="7" s="1"/>
  <c r="O124" i="7"/>
  <c r="T124" i="7" s="1"/>
  <c r="O125" i="7"/>
  <c r="T125" i="7" s="1"/>
  <c r="O128" i="7"/>
  <c r="T128" i="7" s="1"/>
  <c r="N131" i="7"/>
  <c r="N132" i="7"/>
  <c r="N133" i="7"/>
  <c r="N134" i="7"/>
  <c r="N137" i="7"/>
  <c r="P137" i="7" s="1"/>
  <c r="O6" i="7"/>
  <c r="T6" i="7" s="1"/>
  <c r="O7" i="7"/>
  <c r="P7" i="7" s="1"/>
  <c r="O10" i="7"/>
  <c r="T10" i="7" s="1"/>
  <c r="O11" i="7"/>
  <c r="T11" i="7" s="1"/>
  <c r="O14" i="7"/>
  <c r="T14" i="7" s="1"/>
  <c r="O15" i="7"/>
  <c r="T15" i="7" s="1"/>
  <c r="O18" i="7"/>
  <c r="T18" i="7" s="1"/>
  <c r="O19" i="7"/>
  <c r="T19" i="7" s="1"/>
  <c r="O22" i="7"/>
  <c r="T22" i="7" s="1"/>
  <c r="O42" i="7"/>
  <c r="T42" i="7" s="1"/>
  <c r="O43" i="7"/>
  <c r="T43" i="7" s="1"/>
  <c r="N49" i="7"/>
  <c r="N50" i="7"/>
  <c r="P50" i="7" s="1"/>
  <c r="N52" i="7"/>
  <c r="N53" i="7"/>
  <c r="P53" i="7" s="1"/>
  <c r="N54" i="7"/>
  <c r="O62" i="7"/>
  <c r="T62" i="7" s="1"/>
  <c r="O78" i="7"/>
  <c r="T78" i="7" s="1"/>
  <c r="O79" i="7"/>
  <c r="T79" i="7" s="1"/>
  <c r="N106" i="7"/>
  <c r="N107" i="7"/>
  <c r="N108" i="7"/>
  <c r="P108" i="7" s="1"/>
  <c r="N109" i="7"/>
  <c r="N120" i="7"/>
  <c r="P120" i="7" s="1"/>
  <c r="O121" i="7"/>
  <c r="T121" i="7" s="1"/>
  <c r="O131" i="7"/>
  <c r="T131" i="7" s="1"/>
  <c r="O134" i="7"/>
  <c r="T134" i="7" s="1"/>
  <c r="P93" i="7"/>
  <c r="P124" i="7"/>
  <c r="P4" i="3"/>
  <c r="P8" i="3"/>
  <c r="P12" i="3"/>
  <c r="P16" i="3"/>
  <c r="N59" i="7"/>
  <c r="P59" i="7" s="1"/>
  <c r="N81" i="7"/>
  <c r="N105" i="7"/>
  <c r="P105" i="7" s="1"/>
  <c r="N135" i="7"/>
  <c r="N8" i="7"/>
  <c r="N11" i="7"/>
  <c r="N16" i="7"/>
  <c r="N19" i="7"/>
  <c r="N42" i="7"/>
  <c r="N51" i="7"/>
  <c r="N72" i="7"/>
  <c r="N84" i="7"/>
  <c r="P84" i="7" s="1"/>
  <c r="N87" i="7"/>
  <c r="P87" i="7" s="1"/>
  <c r="N92" i="7"/>
  <c r="P92" i="7" s="1"/>
  <c r="N95" i="7"/>
  <c r="P95" i="7" s="1"/>
  <c r="N100" i="7"/>
  <c r="P100" i="7" s="1"/>
  <c r="N103" i="7"/>
  <c r="N111" i="7"/>
  <c r="N119" i="7"/>
  <c r="N121" i="7"/>
  <c r="P121" i="7" s="1"/>
  <c r="N34" i="4"/>
  <c r="N63" i="4"/>
  <c r="N90" i="4"/>
  <c r="N138" i="4"/>
  <c r="N56" i="4"/>
  <c r="N71" i="4"/>
  <c r="N16" i="4"/>
  <c r="N23" i="4"/>
  <c r="N66" i="4"/>
  <c r="N74" i="4"/>
  <c r="N82" i="4"/>
  <c r="N228" i="4"/>
  <c r="N292" i="4"/>
  <c r="N112" i="4"/>
  <c r="N114" i="4"/>
  <c r="N140" i="4"/>
  <c r="N146" i="4"/>
  <c r="N160" i="4"/>
  <c r="L9" i="4"/>
  <c r="R9" i="4" s="1"/>
  <c r="M10" i="4"/>
  <c r="N10" i="4" s="1"/>
  <c r="L31" i="4"/>
  <c r="M32" i="4"/>
  <c r="N32" i="4" s="1"/>
  <c r="L45" i="4"/>
  <c r="R45" i="4" s="1"/>
  <c r="M46" i="4"/>
  <c r="N46" i="4" s="1"/>
  <c r="L49" i="4"/>
  <c r="R49" i="4" s="1"/>
  <c r="M50" i="4"/>
  <c r="N50" i="4" s="1"/>
  <c r="L59" i="4"/>
  <c r="R59" i="4" s="1"/>
  <c r="L63" i="4"/>
  <c r="R63" i="4" s="1"/>
  <c r="M64" i="4"/>
  <c r="N64" i="4" s="1"/>
  <c r="L67" i="4"/>
  <c r="M68" i="4"/>
  <c r="N68" i="4" s="1"/>
  <c r="L71" i="4"/>
  <c r="R71" i="4" s="1"/>
  <c r="M72" i="4"/>
  <c r="N72" i="4" s="1"/>
  <c r="L75" i="4"/>
  <c r="M76" i="4"/>
  <c r="N76" i="4" s="1"/>
  <c r="L79" i="4"/>
  <c r="M80" i="4"/>
  <c r="N80" i="4" s="1"/>
  <c r="L83" i="4"/>
  <c r="M84" i="4"/>
  <c r="N84" i="4" s="1"/>
  <c r="L87" i="4"/>
  <c r="M88" i="4"/>
  <c r="N88" i="4" s="1"/>
  <c r="L91" i="4"/>
  <c r="M95" i="4"/>
  <c r="N95" i="4" s="1"/>
  <c r="M97" i="4"/>
  <c r="L100" i="4"/>
  <c r="R100" i="4" s="1"/>
  <c r="L113" i="4"/>
  <c r="L116" i="4"/>
  <c r="M120" i="4"/>
  <c r="N120" i="4" s="1"/>
  <c r="M121" i="4"/>
  <c r="M122" i="4"/>
  <c r="N122" i="4" s="1"/>
  <c r="L123" i="4"/>
  <c r="R123" i="4" s="1"/>
  <c r="L125" i="4"/>
  <c r="R125" i="4" s="1"/>
  <c r="L128" i="4"/>
  <c r="R128" i="4" s="1"/>
  <c r="M133" i="4"/>
  <c r="L135" i="4"/>
  <c r="R135" i="4" s="1"/>
  <c r="L145" i="4"/>
  <c r="L148" i="4"/>
  <c r="N153" i="4"/>
  <c r="L161" i="4"/>
  <c r="L162" i="4"/>
  <c r="R162" i="4" s="1"/>
  <c r="N173" i="4"/>
  <c r="N198" i="4"/>
  <c r="N206" i="4"/>
  <c r="N217" i="4"/>
  <c r="N233" i="4"/>
  <c r="N249" i="4"/>
  <c r="N265" i="4"/>
  <c r="N281" i="4"/>
  <c r="N297" i="4"/>
  <c r="N313" i="4"/>
  <c r="N96" i="4"/>
  <c r="N102" i="4"/>
  <c r="N105" i="4"/>
  <c r="N108" i="4"/>
  <c r="N125" i="4"/>
  <c r="N137" i="4"/>
  <c r="N144" i="4"/>
  <c r="N156" i="4"/>
  <c r="N162" i="4"/>
  <c r="N164" i="4"/>
  <c r="L7" i="4"/>
  <c r="M8" i="4"/>
  <c r="N8" i="4" s="1"/>
  <c r="L17" i="4"/>
  <c r="M18" i="4"/>
  <c r="N18" i="4" s="1"/>
  <c r="L39" i="4"/>
  <c r="M40" i="4"/>
  <c r="N40" i="4" s="1"/>
  <c r="M54" i="4"/>
  <c r="N54" i="4" s="1"/>
  <c r="M58" i="4"/>
  <c r="N58" i="4" s="1"/>
  <c r="M93" i="4"/>
  <c r="N93" i="4" s="1"/>
  <c r="L98" i="4"/>
  <c r="R98" i="4" s="1"/>
  <c r="L99" i="4"/>
  <c r="R99" i="4" s="1"/>
  <c r="M104" i="4"/>
  <c r="N104" i="4" s="1"/>
  <c r="M109" i="4"/>
  <c r="N109" i="4" s="1"/>
  <c r="L111" i="4"/>
  <c r="R111" i="4" s="1"/>
  <c r="L121" i="4"/>
  <c r="L124" i="4"/>
  <c r="M128" i="4"/>
  <c r="M129" i="4"/>
  <c r="N129" i="4" s="1"/>
  <c r="M130" i="4"/>
  <c r="N130" i="4" s="1"/>
  <c r="L131" i="4"/>
  <c r="L133" i="4"/>
  <c r="R133" i="4" s="1"/>
  <c r="L136" i="4"/>
  <c r="M141" i="4"/>
  <c r="N141" i="4" s="1"/>
  <c r="L143" i="4"/>
  <c r="M149" i="4"/>
  <c r="N149" i="4" s="1"/>
  <c r="L151" i="4"/>
  <c r="R151" i="4" s="1"/>
  <c r="M165" i="4"/>
  <c r="N165" i="4" s="1"/>
  <c r="L167" i="4"/>
  <c r="L147" i="4"/>
  <c r="R147" i="4" s="1"/>
  <c r="L149" i="4"/>
  <c r="R149" i="4" s="1"/>
  <c r="L152" i="4"/>
  <c r="M157" i="4"/>
  <c r="N157" i="4" s="1"/>
  <c r="L159" i="4"/>
  <c r="R159" i="4" s="1"/>
  <c r="L169" i="4"/>
  <c r="L172" i="4"/>
  <c r="M176" i="4"/>
  <c r="N176" i="4" s="1"/>
  <c r="M177" i="4"/>
  <c r="M178" i="4"/>
  <c r="N178" i="4" s="1"/>
  <c r="L179" i="4"/>
  <c r="R179" i="4" s="1"/>
  <c r="L181" i="4"/>
  <c r="M183" i="4"/>
  <c r="L185" i="4"/>
  <c r="R185" i="4" s="1"/>
  <c r="M188" i="4"/>
  <c r="L190" i="4"/>
  <c r="R190" i="4" s="1"/>
  <c r="M194" i="4"/>
  <c r="N194" i="4" s="1"/>
  <c r="M195" i="4"/>
  <c r="L208" i="4"/>
  <c r="M211" i="4"/>
  <c r="N211" i="4" s="1"/>
  <c r="M213" i="4"/>
  <c r="L218" i="4"/>
  <c r="R218" i="4" s="1"/>
  <c r="M220" i="4"/>
  <c r="M221" i="4"/>
  <c r="M227" i="4"/>
  <c r="N227" i="4" s="1"/>
  <c r="L228" i="4"/>
  <c r="R228" i="4" s="1"/>
  <c r="M229" i="4"/>
  <c r="N229" i="4" s="1"/>
  <c r="L234" i="4"/>
  <c r="M236" i="4"/>
  <c r="M237" i="4"/>
  <c r="M243" i="4"/>
  <c r="N243" i="4" s="1"/>
  <c r="L244" i="4"/>
  <c r="M245" i="4"/>
  <c r="L250" i="4"/>
  <c r="R250" i="4" s="1"/>
  <c r="M252" i="4"/>
  <c r="M253" i="4"/>
  <c r="M259" i="4"/>
  <c r="N259" i="4" s="1"/>
  <c r="L260" i="4"/>
  <c r="R260" i="4" s="1"/>
  <c r="M261" i="4"/>
  <c r="L266" i="4"/>
  <c r="M268" i="4"/>
  <c r="N268" i="4" s="1"/>
  <c r="M269" i="4"/>
  <c r="M275" i="4"/>
  <c r="N275" i="4" s="1"/>
  <c r="L276" i="4"/>
  <c r="M277" i="4"/>
  <c r="L282" i="4"/>
  <c r="R282" i="4" s="1"/>
  <c r="M284" i="4"/>
  <c r="M285" i="4"/>
  <c r="M291" i="4"/>
  <c r="N291" i="4" s="1"/>
  <c r="L292" i="4"/>
  <c r="R292" i="4" s="1"/>
  <c r="M293" i="4"/>
  <c r="N293" i="4" s="1"/>
  <c r="L298" i="4"/>
  <c r="M300" i="4"/>
  <c r="N300" i="4" s="1"/>
  <c r="M301" i="4"/>
  <c r="L304" i="4"/>
  <c r="M307" i="4"/>
  <c r="N307" i="4" s="1"/>
  <c r="M309" i="4"/>
  <c r="L314" i="4"/>
  <c r="R314" i="4" s="1"/>
  <c r="M316" i="4"/>
  <c r="N316" i="4" s="1"/>
  <c r="M317" i="4"/>
  <c r="L177" i="4"/>
  <c r="L180" i="4"/>
  <c r="L188" i="4"/>
  <c r="R188" i="4" s="1"/>
  <c r="M190" i="4"/>
  <c r="L193" i="4"/>
  <c r="R193" i="4" s="1"/>
  <c r="L195" i="4"/>
  <c r="R195" i="4" s="1"/>
  <c r="L199" i="4"/>
  <c r="R199" i="4" s="1"/>
  <c r="M200" i="4"/>
  <c r="N200" i="4" s="1"/>
  <c r="L213" i="4"/>
  <c r="R213" i="4" s="1"/>
  <c r="M219" i="4"/>
  <c r="N219" i="4" s="1"/>
  <c r="L220" i="4"/>
  <c r="R220" i="4" s="1"/>
  <c r="L221" i="4"/>
  <c r="R221" i="4" s="1"/>
  <c r="L222" i="4"/>
  <c r="R222" i="4" s="1"/>
  <c r="L229" i="4"/>
  <c r="R229" i="4" s="1"/>
  <c r="M235" i="4"/>
  <c r="N235" i="4" s="1"/>
  <c r="L236" i="4"/>
  <c r="R236" i="4" s="1"/>
  <c r="L237" i="4"/>
  <c r="R237" i="4" s="1"/>
  <c r="L238" i="4"/>
  <c r="R238" i="4" s="1"/>
  <c r="L245" i="4"/>
  <c r="R245" i="4" s="1"/>
  <c r="M251" i="4"/>
  <c r="N251" i="4" s="1"/>
  <c r="L252" i="4"/>
  <c r="R252" i="4" s="1"/>
  <c r="L253" i="4"/>
  <c r="R253" i="4" s="1"/>
  <c r="L254" i="4"/>
  <c r="R254" i="4" s="1"/>
  <c r="L261" i="4"/>
  <c r="R261" i="4" s="1"/>
  <c r="M267" i="4"/>
  <c r="N267" i="4" s="1"/>
  <c r="L268" i="4"/>
  <c r="R268" i="4" s="1"/>
  <c r="L269" i="4"/>
  <c r="R269" i="4" s="1"/>
  <c r="L270" i="4"/>
  <c r="R270" i="4" s="1"/>
  <c r="L277" i="4"/>
  <c r="R277" i="4" s="1"/>
  <c r="M283" i="4"/>
  <c r="N283" i="4" s="1"/>
  <c r="L284" i="4"/>
  <c r="R284" i="4" s="1"/>
  <c r="L285" i="4"/>
  <c r="R285" i="4" s="1"/>
  <c r="L286" i="4"/>
  <c r="R286" i="4" s="1"/>
  <c r="L293" i="4"/>
  <c r="R293" i="4" s="1"/>
  <c r="L296" i="4"/>
  <c r="M299" i="4"/>
  <c r="N299" i="4" s="1"/>
  <c r="L301" i="4"/>
  <c r="R301" i="4" s="1"/>
  <c r="L302" i="4"/>
  <c r="R302" i="4" s="1"/>
  <c r="L309" i="4"/>
  <c r="R309" i="4" s="1"/>
  <c r="L312" i="4"/>
  <c r="M315" i="4"/>
  <c r="N315" i="4" s="1"/>
  <c r="L317" i="4"/>
  <c r="R317" i="4" s="1"/>
  <c r="L318" i="4"/>
  <c r="R318" i="4" s="1"/>
  <c r="N9" i="4"/>
  <c r="N25" i="4"/>
  <c r="N33" i="4"/>
  <c r="N51" i="4"/>
  <c r="N61" i="4"/>
  <c r="N92" i="4"/>
  <c r="L5" i="4"/>
  <c r="M6" i="4"/>
  <c r="N6" i="4" s="1"/>
  <c r="L13" i="4"/>
  <c r="M14" i="4"/>
  <c r="N14" i="4" s="1"/>
  <c r="L21" i="4"/>
  <c r="M22" i="4"/>
  <c r="N22" i="4" s="1"/>
  <c r="L29" i="4"/>
  <c r="R29" i="4" s="1"/>
  <c r="M30" i="4"/>
  <c r="N30" i="4" s="1"/>
  <c r="L37" i="4"/>
  <c r="M38" i="4"/>
  <c r="N38" i="4" s="1"/>
  <c r="M44" i="4"/>
  <c r="N44" i="4" s="1"/>
  <c r="L53" i="4"/>
  <c r="M60" i="4"/>
  <c r="N60" i="4" s="1"/>
  <c r="L3" i="4"/>
  <c r="M4" i="4"/>
  <c r="N4" i="4" s="1"/>
  <c r="L11" i="4"/>
  <c r="M12" i="4"/>
  <c r="N12" i="4" s="1"/>
  <c r="L19" i="4"/>
  <c r="M20" i="4"/>
  <c r="N20" i="4" s="1"/>
  <c r="L27" i="4"/>
  <c r="R27" i="4" s="1"/>
  <c r="M28" i="4"/>
  <c r="N28" i="4" s="1"/>
  <c r="L35" i="4"/>
  <c r="R35" i="4" s="1"/>
  <c r="M36" i="4"/>
  <c r="N36" i="4" s="1"/>
  <c r="L41" i="4"/>
  <c r="N43" i="4"/>
  <c r="M48" i="4"/>
  <c r="N48" i="4" s="1"/>
  <c r="L57" i="4"/>
  <c r="N59" i="4"/>
  <c r="M94" i="4"/>
  <c r="N94" i="4" s="1"/>
  <c r="L97" i="4"/>
  <c r="M110" i="4"/>
  <c r="N110" i="4" s="1"/>
  <c r="N111" i="4"/>
  <c r="M118" i="4"/>
  <c r="N118" i="4" s="1"/>
  <c r="N119" i="4"/>
  <c r="M126" i="4"/>
  <c r="N126" i="4" s="1"/>
  <c r="N127" i="4"/>
  <c r="M134" i="4"/>
  <c r="N134" i="4" s="1"/>
  <c r="N135" i="4"/>
  <c r="M142" i="4"/>
  <c r="N142" i="4" s="1"/>
  <c r="M150" i="4"/>
  <c r="N150" i="4" s="1"/>
  <c r="N151" i="4"/>
  <c r="M158" i="4"/>
  <c r="N158" i="4" s="1"/>
  <c r="M166" i="4"/>
  <c r="N166" i="4" s="1"/>
  <c r="M174" i="4"/>
  <c r="N174" i="4" s="1"/>
  <c r="N175" i="4"/>
  <c r="M186" i="4"/>
  <c r="N186" i="4" s="1"/>
  <c r="M98" i="4"/>
  <c r="N98" i="4" s="1"/>
  <c r="L101" i="4"/>
  <c r="N185" i="4"/>
  <c r="N99" i="4"/>
  <c r="N107" i="4"/>
  <c r="N115" i="4"/>
  <c r="N139" i="4"/>
  <c r="N155" i="4"/>
  <c r="N163" i="4"/>
  <c r="N171" i="4"/>
  <c r="N182" i="4"/>
  <c r="N189" i="4"/>
  <c r="N188" i="4"/>
  <c r="N199" i="4"/>
  <c r="L183" i="4"/>
  <c r="R183" i="4" s="1"/>
  <c r="M196" i="4"/>
  <c r="N196" i="4" s="1"/>
  <c r="N197" i="4"/>
  <c r="L203" i="4"/>
  <c r="M204" i="4"/>
  <c r="N204" i="4" s="1"/>
  <c r="N205" i="4"/>
  <c r="M184" i="4"/>
  <c r="N184" i="4" s="1"/>
  <c r="L187" i="4"/>
  <c r="L201" i="4"/>
  <c r="M202" i="4"/>
  <c r="N202" i="4" s="1"/>
  <c r="M214" i="4"/>
  <c r="N214" i="4" s="1"/>
  <c r="L216" i="4"/>
  <c r="M222" i="4"/>
  <c r="L224" i="4"/>
  <c r="M230" i="4"/>
  <c r="N230" i="4" s="1"/>
  <c r="L232" i="4"/>
  <c r="M238" i="4"/>
  <c r="N238" i="4" s="1"/>
  <c r="L240" i="4"/>
  <c r="M246" i="4"/>
  <c r="N246" i="4" s="1"/>
  <c r="L248" i="4"/>
  <c r="M254" i="4"/>
  <c r="L256" i="4"/>
  <c r="R256" i="4" s="1"/>
  <c r="M262" i="4"/>
  <c r="N262" i="4" s="1"/>
  <c r="L264" i="4"/>
  <c r="M270" i="4"/>
  <c r="L272" i="4"/>
  <c r="M278" i="4"/>
  <c r="N278" i="4" s="1"/>
  <c r="L280" i="4"/>
  <c r="M286" i="4"/>
  <c r="L288" i="4"/>
  <c r="M294" i="4"/>
  <c r="N294" i="4" s="1"/>
  <c r="M302" i="4"/>
  <c r="N302" i="4" s="1"/>
  <c r="M310" i="4"/>
  <c r="N310" i="4" s="1"/>
  <c r="M318" i="4"/>
  <c r="N318" i="4" s="1"/>
  <c r="N210" i="4"/>
  <c r="N218" i="4"/>
  <c r="N226" i="4"/>
  <c r="N242" i="4"/>
  <c r="N250" i="4"/>
  <c r="N258" i="4"/>
  <c r="N274" i="4"/>
  <c r="N282" i="4"/>
  <c r="N290" i="4"/>
  <c r="N306" i="4"/>
  <c r="N314" i="4"/>
  <c r="N280" i="4" l="1"/>
  <c r="R280" i="4"/>
  <c r="N248" i="4"/>
  <c r="R248" i="4"/>
  <c r="N232" i="4"/>
  <c r="R232" i="4"/>
  <c r="N224" i="4"/>
  <c r="R224" i="4"/>
  <c r="N216" i="4"/>
  <c r="R216" i="4"/>
  <c r="N187" i="4"/>
  <c r="R187" i="4"/>
  <c r="N97" i="4"/>
  <c r="R97" i="4"/>
  <c r="N13" i="4"/>
  <c r="R13" i="4"/>
  <c r="N296" i="4"/>
  <c r="R296" i="4"/>
  <c r="N152" i="4"/>
  <c r="R152" i="4"/>
  <c r="N121" i="4"/>
  <c r="R121" i="4"/>
  <c r="N39" i="4"/>
  <c r="R39" i="4"/>
  <c r="N7" i="4"/>
  <c r="R7" i="4"/>
  <c r="N161" i="4"/>
  <c r="R161" i="4"/>
  <c r="N148" i="4"/>
  <c r="R148" i="4"/>
  <c r="N116" i="4"/>
  <c r="R116" i="4"/>
  <c r="N201" i="4"/>
  <c r="R201" i="4"/>
  <c r="N193" i="4"/>
  <c r="N179" i="4"/>
  <c r="N147" i="4"/>
  <c r="N123" i="4"/>
  <c r="N256" i="4"/>
  <c r="N101" i="4"/>
  <c r="R101" i="4"/>
  <c r="N159" i="4"/>
  <c r="N57" i="4"/>
  <c r="R57" i="4"/>
  <c r="N29" i="4"/>
  <c r="N19" i="4"/>
  <c r="R19" i="4"/>
  <c r="N11" i="4"/>
  <c r="R11" i="4"/>
  <c r="N3" i="4"/>
  <c r="R3" i="4"/>
  <c r="N53" i="4"/>
  <c r="R53" i="4"/>
  <c r="N27" i="4"/>
  <c r="N45" i="4"/>
  <c r="N35" i="4"/>
  <c r="N312" i="4"/>
  <c r="R312" i="4"/>
  <c r="N180" i="4"/>
  <c r="R180" i="4"/>
  <c r="N317" i="4"/>
  <c r="N298" i="4"/>
  <c r="R298" i="4"/>
  <c r="N276" i="4"/>
  <c r="R276" i="4"/>
  <c r="N266" i="4"/>
  <c r="R266" i="4"/>
  <c r="N253" i="4"/>
  <c r="N244" i="4"/>
  <c r="R244" i="4"/>
  <c r="N234" i="4"/>
  <c r="R234" i="4"/>
  <c r="N181" i="4"/>
  <c r="R181" i="4"/>
  <c r="N169" i="4"/>
  <c r="R169" i="4"/>
  <c r="N167" i="4"/>
  <c r="R167" i="4"/>
  <c r="N143" i="4"/>
  <c r="R143" i="4"/>
  <c r="N136" i="4"/>
  <c r="R136" i="4"/>
  <c r="N131" i="4"/>
  <c r="R131" i="4"/>
  <c r="N124" i="4"/>
  <c r="R124" i="4"/>
  <c r="N145" i="4"/>
  <c r="R145" i="4"/>
  <c r="N133" i="4"/>
  <c r="N113" i="4"/>
  <c r="R113" i="4"/>
  <c r="N91" i="4"/>
  <c r="R91" i="4"/>
  <c r="N87" i="4"/>
  <c r="R87" i="4"/>
  <c r="N83" i="4"/>
  <c r="R83" i="4"/>
  <c r="N79" i="4"/>
  <c r="R79" i="4"/>
  <c r="N75" i="4"/>
  <c r="R75" i="4"/>
  <c r="N67" i="4"/>
  <c r="R67" i="4"/>
  <c r="N260" i="4"/>
  <c r="N49" i="4"/>
  <c r="P21" i="7"/>
  <c r="P5" i="7"/>
  <c r="P85" i="7"/>
  <c r="P29" i="7"/>
  <c r="N498" i="10"/>
  <c r="N490" i="10"/>
  <c r="N482" i="10"/>
  <c r="N474" i="10"/>
  <c r="N466" i="10"/>
  <c r="N458" i="10"/>
  <c r="N450" i="10"/>
  <c r="N442" i="10"/>
  <c r="N434" i="10"/>
  <c r="N426" i="10"/>
  <c r="N418" i="10"/>
  <c r="N410" i="10"/>
  <c r="N402" i="10"/>
  <c r="N394" i="10"/>
  <c r="N386" i="10"/>
  <c r="N378" i="10"/>
  <c r="N370" i="10"/>
  <c r="N362" i="10"/>
  <c r="N354" i="10"/>
  <c r="N346" i="10"/>
  <c r="N338" i="10"/>
  <c r="N330" i="10"/>
  <c r="N322" i="10"/>
  <c r="N314" i="10"/>
  <c r="N306" i="10"/>
  <c r="N298" i="10"/>
  <c r="N290" i="10"/>
  <c r="N282" i="10"/>
  <c r="N274" i="10"/>
  <c r="N266" i="10"/>
  <c r="N258" i="10"/>
  <c r="N250" i="10"/>
  <c r="N242" i="10"/>
  <c r="N234" i="10"/>
  <c r="N226" i="10"/>
  <c r="N218" i="10"/>
  <c r="N117" i="4"/>
  <c r="N77" i="4"/>
  <c r="N305" i="4"/>
  <c r="N257" i="4"/>
  <c r="N241" i="4"/>
  <c r="N225" i="4"/>
  <c r="N192" i="4"/>
  <c r="N70" i="4"/>
  <c r="P6" i="3"/>
  <c r="P14" i="3"/>
  <c r="N288" i="4"/>
  <c r="R288" i="4"/>
  <c r="N272" i="4"/>
  <c r="R272" i="4"/>
  <c r="N264" i="4"/>
  <c r="R264" i="4"/>
  <c r="N240" i="4"/>
  <c r="R240" i="4"/>
  <c r="N203" i="4"/>
  <c r="R203" i="4"/>
  <c r="N41" i="4"/>
  <c r="R41" i="4"/>
  <c r="N37" i="4"/>
  <c r="R37" i="4"/>
  <c r="N21" i="4"/>
  <c r="R21" i="4"/>
  <c r="N5" i="4"/>
  <c r="R5" i="4"/>
  <c r="N177" i="4"/>
  <c r="R177" i="4"/>
  <c r="N304" i="4"/>
  <c r="R304" i="4"/>
  <c r="N208" i="4"/>
  <c r="R208" i="4"/>
  <c r="N172" i="4"/>
  <c r="R172" i="4"/>
  <c r="N17" i="4"/>
  <c r="R17" i="4"/>
  <c r="N31" i="4"/>
  <c r="R31" i="4"/>
  <c r="N100" i="4"/>
  <c r="N494" i="10"/>
  <c r="N486" i="10"/>
  <c r="N478" i="10"/>
  <c r="N470" i="10"/>
  <c r="N462" i="10"/>
  <c r="N454" i="10"/>
  <c r="N446" i="10"/>
  <c r="N438" i="10"/>
  <c r="N430" i="10"/>
  <c r="N422" i="10"/>
  <c r="N414" i="10"/>
  <c r="N406" i="10"/>
  <c r="N398" i="10"/>
  <c r="N390" i="10"/>
  <c r="N382" i="10"/>
  <c r="N374" i="10"/>
  <c r="N366" i="10"/>
  <c r="N358" i="10"/>
  <c r="N350" i="10"/>
  <c r="N342" i="10"/>
  <c r="N334" i="10"/>
  <c r="N326" i="10"/>
  <c r="N318" i="10"/>
  <c r="N310" i="10"/>
  <c r="N302" i="10"/>
  <c r="N294" i="10"/>
  <c r="N286" i="10"/>
  <c r="N278" i="10"/>
  <c r="N270" i="10"/>
  <c r="N262" i="10"/>
  <c r="N254" i="10"/>
  <c r="N246" i="10"/>
  <c r="N238" i="10"/>
  <c r="N230" i="10"/>
  <c r="N222" i="10"/>
  <c r="N55" i="4"/>
  <c r="N191" i="4"/>
  <c r="N86" i="4"/>
  <c r="P18" i="3"/>
  <c r="P10" i="3"/>
  <c r="P103" i="7"/>
  <c r="P133" i="7"/>
  <c r="P9" i="7"/>
  <c r="P73" i="7"/>
  <c r="P41" i="7"/>
  <c r="P89" i="7"/>
  <c r="P24" i="7"/>
  <c r="P99" i="7"/>
  <c r="P88" i="7"/>
  <c r="P13" i="7"/>
  <c r="P118" i="7"/>
  <c r="P128" i="7"/>
  <c r="P116" i="7"/>
  <c r="P26" i="7"/>
  <c r="P112" i="7"/>
  <c r="P96" i="7"/>
  <c r="P42" i="7"/>
  <c r="P8" i="7"/>
  <c r="P132" i="7"/>
  <c r="P114" i="7"/>
  <c r="P17" i="7"/>
  <c r="P127" i="7"/>
  <c r="P44" i="7"/>
  <c r="P102" i="7"/>
  <c r="P97" i="7"/>
  <c r="P86" i="7"/>
  <c r="P72" i="7"/>
  <c r="P16" i="7"/>
  <c r="P46" i="7"/>
  <c r="T7" i="7"/>
  <c r="P60" i="7"/>
  <c r="P126" i="7"/>
  <c r="P101" i="7"/>
  <c r="P81" i="7"/>
  <c r="P119" i="7"/>
  <c r="P113" i="7"/>
  <c r="P109" i="7"/>
  <c r="P67" i="7"/>
  <c r="P43" i="7"/>
  <c r="P71" i="7"/>
  <c r="P122" i="7"/>
  <c r="P52" i="7"/>
  <c r="P14" i="7"/>
  <c r="P57" i="7"/>
  <c r="P94" i="7"/>
  <c r="P91" i="7"/>
  <c r="P15" i="7"/>
  <c r="P78" i="7"/>
  <c r="P83" i="7"/>
  <c r="P117" i="7"/>
  <c r="P107" i="7"/>
  <c r="P75" i="7"/>
  <c r="P131" i="7"/>
  <c r="P51" i="7"/>
  <c r="P106" i="7"/>
  <c r="P54" i="7"/>
  <c r="P49" i="7"/>
  <c r="P61" i="7"/>
  <c r="P22" i="7"/>
  <c r="P6" i="7"/>
  <c r="P19" i="7"/>
  <c r="P90" i="7"/>
  <c r="P79" i="7"/>
  <c r="P62" i="7"/>
  <c r="P18" i="7"/>
  <c r="P125" i="7"/>
  <c r="P111" i="7"/>
  <c r="P11" i="7"/>
  <c r="P98" i="7"/>
  <c r="P58" i="7"/>
  <c r="P115" i="7"/>
  <c r="P10" i="7"/>
  <c r="N285" i="4"/>
  <c r="N221" i="4"/>
  <c r="N190" i="4"/>
  <c r="N284" i="4"/>
  <c r="N261" i="4"/>
  <c r="N252" i="4"/>
  <c r="N220" i="4"/>
  <c r="N286" i="4"/>
  <c r="N270" i="4"/>
  <c r="N254" i="4"/>
  <c r="N222" i="4"/>
  <c r="N183" i="4"/>
  <c r="N301" i="4"/>
  <c r="N269" i="4"/>
  <c r="N237" i="4"/>
  <c r="N195" i="4"/>
  <c r="N309" i="4"/>
  <c r="N277" i="4"/>
  <c r="N245" i="4"/>
  <c r="N236" i="4"/>
  <c r="N213" i="4"/>
  <c r="N128" i="4"/>
  <c r="T23" i="7"/>
  <c r="M3" i="8" l="1"/>
  <c r="N3" i="8"/>
</calcChain>
</file>

<file path=xl/sharedStrings.xml><?xml version="1.0" encoding="utf-8"?>
<sst xmlns="http://schemas.openxmlformats.org/spreadsheetml/2006/main" count="4728" uniqueCount="2341">
  <si>
    <t>شرح</t>
  </si>
  <si>
    <t>ویژگی کد</t>
  </si>
  <si>
    <t>کد ملی</t>
  </si>
  <si>
    <t>شرح کامل کتاب</t>
  </si>
  <si>
    <t>توضیحات</t>
  </si>
  <si>
    <t>کل</t>
  </si>
  <si>
    <t>حرفه ای</t>
  </si>
  <si>
    <t>فنی</t>
  </si>
  <si>
    <t>بیهوشی</t>
  </si>
  <si>
    <t>دولتی</t>
  </si>
  <si>
    <t>بیوپسی نسج نرم FNA بدون هدایت رادیولوژیک</t>
  </si>
  <si>
    <t xml:space="preserve">آسپیراسیون سوزنی (FNA)؛ بدون هدایت رادیولوژیک </t>
  </si>
  <si>
    <t>(برای هدایت رادیولوژیک به کد 100010 مراجعه گردد)</t>
  </si>
  <si>
    <t>بیوپسی نسج نرم FNA با هدایت رادیولوژیک</t>
  </si>
  <si>
    <t xml:space="preserve">آسپیراسیون سوزنی(FNA)؛ با هدایت رادیولوژیک (سونوگرافی، سی‌تی‌اسکن یا ام. آر.‌‌ ای) </t>
  </si>
  <si>
    <t>درآوردن جسم خارجی بافت زیرجلدی</t>
  </si>
  <si>
    <t>#</t>
  </si>
  <si>
    <t xml:space="preserve">انسیزیون و درآوردن جسم خارجی؛ بافت زیرجلدی؛ ساده یا مشکل </t>
  </si>
  <si>
    <t>(برای گزارش نمودن اکسپلوراسیون زخم ناشی از ترومای نافذ بدون انجام لاپاروتومی یا توراکوتومی به کدهای 200010 تا 200020 بر حسب مورد مراجعه گردد) (برای گزارش نمودن دبریدمان همراه با شکستگی(های) باز استخوانی و یا دررفتگیها از کدهای 100065 و 100070 بر حسب مورد استفاده گردد)</t>
  </si>
  <si>
    <t>میخچه یا پینه با بی حسی (بدون وسایل )</t>
  </si>
  <si>
    <t>تراشيدن يا بريدن ضايعه شاخي خوش‌خيم (مثل ميخچه و پينه ) تا دو ضایعه</t>
  </si>
  <si>
    <t xml:space="preserve"> (در صورتي که جنبه زيبايي داشته باشد، کد * محسوب مي‌گردد)</t>
  </si>
  <si>
    <t>تراشيدن يا بريدن ضايعه شاخي خوش‌خيم (مثل ميخچه و پينه ) بیش از دو ضایعه</t>
  </si>
  <si>
    <t>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t>
  </si>
  <si>
    <t xml:space="preserve">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 </t>
  </si>
  <si>
    <t>(در صورتی که جنبه زیبایی داشته باشد، کد * محسوب می‌گردد)</t>
  </si>
  <si>
    <t>کشیدن ناخن (به روش معمولی)(بدون وسایل)</t>
  </si>
  <si>
    <t xml:space="preserve">برداشتن با یا بدون دبریدمان ناخن با یا بدون تخلیه هماتوم ناخن </t>
  </si>
  <si>
    <t>کشیدن ناخن (به روش تراشیدن)(بدون وسایل)</t>
  </si>
  <si>
    <t xml:space="preserve">اکسیزیون ناخن و بستر ناخن به صورت ناقص یا کامل برای مثال ناخن در گوشت فرورفته با یا بدون اکسیزیون گوه ای پوست کنار ناخن </t>
  </si>
  <si>
    <t xml:space="preserve">بخیه پوستی عمیق (بدون و سایل) </t>
  </si>
  <si>
    <t>#+</t>
  </si>
  <si>
    <t>ترميم ساده زخم‌هاي سطحي ناحيه پوست سر، گردن، زير بغل، اعضاي تناسلي خارجي، تنه و يا اندام‌ها (شامل دست‌ها و پاها)؛ به ازای هر 5 سانتيمتر اضافه</t>
  </si>
  <si>
    <t>ترميم ساده زخم‌هاي سطحي ناحيه صورت، گوش‌ها، پلك‌ها، بيني، لب‌ها و يا پرده‌هاي مخاطي؛ تا 7 سانتيمتر</t>
  </si>
  <si>
    <t>کشیدن بخیه با ویزیت تا ده گره</t>
  </si>
  <si>
    <t>کشیدن بخیه تا 10 گره یا تا 10 سانتی متر توسط پزشک دیگر</t>
  </si>
  <si>
    <t xml:space="preserve"> (در صورت انجام در اورژانس بیمارستان در تعهد بیمه پایه می‌باشد)</t>
  </si>
  <si>
    <t>کشیدن بخیه با ویزیت بیش از ده گره</t>
  </si>
  <si>
    <t>کشیدن بخیه بیش از 10 گره یا بیش از 10 سانتمتر توسط پزشک دیگر</t>
  </si>
  <si>
    <t xml:space="preserve">پانسمان کوچک و متوسط </t>
  </si>
  <si>
    <t xml:space="preserve">شستشو و پانسمان ساده کوچک یا متوسط تا 20 سانتیمتر </t>
  </si>
  <si>
    <t>(در صورت انجام در اورژانس بیمارستان در تعهد بیمه پایه می‌باشد)</t>
  </si>
  <si>
    <t xml:space="preserve">پانسمان بزرگ </t>
  </si>
  <si>
    <t>شستشو و پانسمان ساده بزرگ بیش از20 سانتیمتر</t>
  </si>
  <si>
    <t xml:space="preserve">پانسمان سوختگی کوچک </t>
  </si>
  <si>
    <t>درمان ابتدايي سوختگي درجه يک با پانسمان ساده</t>
  </si>
  <si>
    <t xml:space="preserve">پانسمان سوختگی متوسط </t>
  </si>
  <si>
    <t xml:space="preserve">درمان سوختگی درجه دو(بیش از 10 درصد سطح بدن)، پانسمان و یا دبریدمان، با یا بدون بیهوشی، بار اول یا دفعات بعدی </t>
  </si>
  <si>
    <t xml:space="preserve">زگیل به هر تعداد </t>
  </si>
  <si>
    <t>#*</t>
  </si>
  <si>
    <t xml:space="preserve">تخریب زگیل و مولوسکوم با هر تعداد ضایعه </t>
  </si>
  <si>
    <t>(برای تخریب زگیل های معمولی یا پلانتار به کدهای 100575 و 100580 مراجعه گردد)</t>
  </si>
  <si>
    <t xml:space="preserve">زگیل تناسلی به هر تعداد </t>
  </si>
  <si>
    <t>تخریب ضایعات بدخیم و زگيل‌هاي تناسلي مثل كونديلوماها در ناحيه تناسلي، كشاله ران و مقعد به هر تعداد با روش الكتروسرجري</t>
  </si>
  <si>
    <t>بیوپسی پستان؛ از طریق پوست، با سوزن کلفت، بدون هدایت رادیولوژیک (عمل مستقل)</t>
  </si>
  <si>
    <t xml:space="preserve"> (برای آسپیراسیون با سوزن نازک، کد 100005 استفاده گردد) (هزینه رادیولوژی به طور جداگانه محاسبه می‌گردد)</t>
  </si>
  <si>
    <t>بیوپسی یا انسیزیون پستان؛ از طریق پوست، با استفاده از سوزن کلفت و تحت هدایت رادیولوژیک</t>
  </si>
  <si>
    <t xml:space="preserve">بیوپسي یا انسیزیون پستان؛ از طريق پوست با كمک ابزار بیوپسي و يا خلاء خودكار(وکیوم)، تحت هدايت راديولوژيک </t>
  </si>
  <si>
    <t>(هزينه راديولوژی جداگانه قابل محاسبه نمی‌باشد)</t>
  </si>
  <si>
    <t>بیوپسی پستان؛ انسیزیون، باز</t>
  </si>
  <si>
    <t xml:space="preserve">تزریق داخل تاندون </t>
  </si>
  <si>
    <t>تزريق تاندون، غلاف سينويوم و نقاط تريگر عضلات</t>
  </si>
  <si>
    <t>تزریق داخل مفصل ( مفصل کوچک )</t>
  </si>
  <si>
    <t xml:space="preserve">آسپيراسيون و يا تزريق؛ مفصل كوچك يا بورس (مانند انگشتان دست یا پا) </t>
  </si>
  <si>
    <t>(هزینه رادیولوژی به صورت جداگانه محاسبه می‌گردد) (در صورتی که جنبه زیبایی داشته باشد، کد * محسوب می‌گردد)</t>
  </si>
  <si>
    <t>تزریق داخل مفصل ( مفصل متوسط )</t>
  </si>
  <si>
    <t>آسپيراسيون و يا تزريق؛ مفصل يا بورس متوسط (مانند مفصل فكي-گيجگاهي، غرابي-ترقوه اي، مچ دست يا پا،آرنج،يا بورس اولكرانون)</t>
  </si>
  <si>
    <t>تزریق داخل مفصل ( مفصل بزرگ )</t>
  </si>
  <si>
    <t>آسپيراسيون و يا تزريق؛ مفصل يا بورس بزرگ (مانند شانه، لگن، زانو، بورس تحت غرابي(ساب آكروميال))</t>
  </si>
  <si>
    <t xml:space="preserve">جا اندازی دررفتگی شانه و گچ گیری </t>
  </si>
  <si>
    <t>درمان بسته دررفتگی شانه با مانیپولاسیون؛ با یا بدون بیهوشی</t>
  </si>
  <si>
    <t xml:space="preserve">درناژآبسه انگشت </t>
  </si>
  <si>
    <t>درناژ آبسه انگشت</t>
  </si>
  <si>
    <t xml:space="preserve">جا اندازی شکستگی دست و پا </t>
  </si>
  <si>
    <t>درمان بسته شکستگی تنه تیبیا (با یا بدون شکستگی فیبولا) با یا بدون مانیپولاسیون؛ یا فیکساسیون اسکلتی شکستگی تنه تیبیا (با یا بدون شکستگی فیبولا) از طریق پوست (برای مثال پین یا پیچ)</t>
  </si>
  <si>
    <t xml:space="preserve">جا اندازی شکستگی انگشتان دست و پا </t>
  </si>
  <si>
    <t>درمان بسته دررفتگی مفصل تارسومتاتارسال؛ با یا بدون بیهوشی</t>
  </si>
  <si>
    <t>گچ گیری بلند دست (بدون وسایل)</t>
  </si>
  <si>
    <t>گچ گیری شانه تا دست (بلند)، آرنج تا انگشت (کوتاه)، دست و قسمت پایینی ساعد (به صورت دستکش ساقه بلند)</t>
  </si>
  <si>
    <t>گچ گیری انگشتان دست (بدون وسایل)</t>
  </si>
  <si>
    <t>گچ گیری انگشت (مثلا برای کونتراکتور)</t>
  </si>
  <si>
    <t xml:space="preserve">آتل دست و پا </t>
  </si>
  <si>
    <t>به‌کارگیری آتل بلند اندام فوقانی (شانه تا دست یا ساعد تا دست؛ استاتیک یا دینامیک)</t>
  </si>
  <si>
    <t xml:space="preserve">آتل انگشتان </t>
  </si>
  <si>
    <t xml:space="preserve"> آتل‌بندی انگشت</t>
  </si>
  <si>
    <t>باندپیچی قفسه سینه ،قسمت تحتانی ، پشت شانه ،دست و انگشتان (بدون و سایل)</t>
  </si>
  <si>
    <t>باندپیچی؛ قفسه سینه، قسمت تحتانی پشت، شانه(برای مثال ولپو)، آرنج تا مچ، دست یا انگشت</t>
  </si>
  <si>
    <t>گچ گیری بلند پا (بدون وسایل)</t>
  </si>
  <si>
    <t>به‌کارگیری گچ بلند پا (ران تا انگشتان پا) یا از نوع قابل راه رفتن (کف دار)؛ به‌کارگیری بریس گچی بلند پا یا به‌کارگیری گچ سیلندری (ران تا مچ پا)</t>
  </si>
  <si>
    <t>گچ گیری کوتاه پا (بدون وسایل)</t>
  </si>
  <si>
    <t>به‌کارگیری گچ کوتاه پا (زیر زانو تا انگشتان پا) و نوع قابل راه رفتن (کف دار با پاشنه پلاستیکی) و PTB</t>
  </si>
  <si>
    <t>آتل بلند پا فلزی یا گچی</t>
  </si>
  <si>
    <t>به‌کارگیری آتل بلند یا کوتاه پا</t>
  </si>
  <si>
    <t xml:space="preserve">بازکردن گچ بلند </t>
  </si>
  <si>
    <t>برداشتن گچ بلند بازو یا گچ بلند ساق</t>
  </si>
  <si>
    <t>درمان واریس</t>
  </si>
  <si>
    <t>فوم اسکلروتراپی تحت مانیتورنینگ و راهنمایی تصویربرداری</t>
  </si>
  <si>
    <t>بشرط قید در پوشش اضافی قرارداد</t>
  </si>
  <si>
    <t xml:space="preserve">آسپیراسیون مغز استخوان </t>
  </si>
  <si>
    <t>ارزش تام 4 واحد</t>
  </si>
  <si>
    <t>بیوپسی سوزنی و آسپراسیون مغز استخوان تواما</t>
  </si>
  <si>
    <t>ازوفاگوسکوپی، سخت یا قابل انعطاف؛ تشخیصی، با یا بدون جمع آوری نمونه</t>
  </si>
  <si>
    <t>ازوفاگوسکوپی، سخت یا قابل انعطاف؛ تشخیصی، با یا بدون جمع آوری نمونه (های) بوسیله شستشو یا برس زدن با بیوپسی منفرد یا متعدد (عمل مستقل)</t>
  </si>
  <si>
    <t>ازوفاگوسکوپی درمانی؛ با تزریق ماده اسکلروزان (واریس مری و معده)</t>
  </si>
  <si>
    <t>ازوفاگوسكوپي درمانی؛ با تزريق ماده اسكلروزان در واريس هاي مري یا با كش بستن بدور واريس (های) مری یا با گذاشتن لوله پلاستيكي يا استنت یا با واردكردن گايد واير و ديلاتاسيون از روي آن یا با کنترل خونریزی (براي مثال تزريق، كوتر باي پولار يا يوني پولار، ليزر، پروب گرمازا، استپلر، منعقدكننده پلاسما) یا ديلاتاسيون بوسيله بالن (كمتر از 30 ميليمتر قطر)</t>
  </si>
  <si>
    <t>(براي ديلاتاسيون آندوسكوپي ك با بالون به قطر 30 ميلي متر يا بيشتر از كد 400740 استفاده كنيد) (هزینه رادیولوژی بطور جداگانه محاسبه می‌گردد)</t>
  </si>
  <si>
    <t xml:space="preserve">آندوسکوپی مری ، معده و اثنی عشر </t>
  </si>
  <si>
    <t>آندوسکوپی دستگاه گوارش فوقانی شامل مری، معده، دئودنوم و یا ژژونوم تشخیصی، با یا بدون جمع آوری نمونه، بوسیله برس زدن یا شستشو با یا بدون بیوپسی منفرد یا متعدد</t>
  </si>
  <si>
    <t>آندوسکوپی مری،معده واثنی عشروکنترل خونریزی</t>
  </si>
  <si>
    <t>آندوسکوپی درمانی جهت تزريق ماده اسكلروزان در واريس هاي مري یا معده یا كش بستن بدور واريس(هاي) مري یا معده یا كارگذاري هدايت شده لوله گاستروستومي از طريق پوست یا کارگذاری گایدوایر و دیاتاسیون مری از طریق بالون (كمتر از 30 ميليمتر قطر) یا کنترل خونريزي به هر روش یا كارگذاري استنت از طريق اندوسكوپ یا تزريق مستقيم زير مخاطي، هر ماده اي یا دادن انرژي گرمايي به عضلات اسفنكتر تحتاني مري و يا كاردياي معده، براي درمان ريفلاكس گاستروازوفاژیال</t>
  </si>
  <si>
    <t xml:space="preserve">آندوسكوپي درماني دستگاه گوارش فوقاني شامل مري، معده و نيز از دئودنوم و يا ژژنوم </t>
  </si>
  <si>
    <t xml:space="preserve">آندوسكوپي درماني دستگاه گوارش فوقاني شامل مري، معده و نيز از دئودنوم و يا ژژنوم با درآوردن تومور(ها)، پوليپ(ها) يا ضايعات ديگر يا جسم خارجي به وسيله فورسپس بيوپسي داغ يا كوتر باي پولار يا بوسيله Snaire يا هر وسيله ديگر </t>
  </si>
  <si>
    <t>ارائه جواب پاتولوژی در صورت درآوردن موارد ذکر شده الزامی است.</t>
  </si>
  <si>
    <t>آندوسونوگرافی فوقانی (آندوسکوپی دستگاه گوارش فوقانی)</t>
  </si>
  <si>
    <t>آندوسکوپی دستگاه گوارش فوقانی شامل مری، معده و نیز از دئودنوم و یا ژژونوم تشخیصی، با یا بدون جمع آوری نمونه، بوسیله برس زدن یا شستشو با بررسی بوسیله سونوگرافی آندوسکوپیک</t>
  </si>
  <si>
    <t>   ارزش تام 4 واحد</t>
  </si>
  <si>
    <t xml:space="preserve">گذاشتن لوله بینی معده ای یادهانی معده ای NGT </t>
  </si>
  <si>
    <t>گذاشتن لوله بيني معده اي يا دهاني معده اي</t>
  </si>
  <si>
    <t>کولونوسکوپی کامل با یا بدون بیوبسی از طریق استوما (بدون وسایل)</t>
  </si>
  <si>
    <t>کولونوسکوپی از طریق استوما؛ تشخیصی، با یا بدون جمع آوری نمونه بوسیله برس زدن یا شستشوبا بیوپسی منفرد یا متعدد (عمل مستقل)</t>
  </si>
  <si>
    <t>ارزش تام 5 واحد</t>
  </si>
  <si>
    <t>آندوسونوگرافی تحتانی با سیگموئیدوسکوپی</t>
  </si>
  <si>
    <t>سیگموئیدوسکوپی، انعطاف پذیر، تشخیصی، با یا بدون جمع آوری نمونه بوسیله برس زدن یا شستشو با بررسی بوسیله سونوگرافی آندوسکوپیک یا با بیوپسی یا آسپیراسیون با سوزن نازک، اینترامورال یا ترانس مورال، از طریق اندوسکوپ، تحت راهنمایی اولتراسوند</t>
  </si>
  <si>
    <t>کولونوسکوپی کامل با یا بدون بیوبسی (بدون وسایل)</t>
  </si>
  <si>
    <t>کولونوسکوپی قابل انعطاف پروگزیمال به خم طحالی، تشخیصی با یا بدون جمع آوری نمونه بوسیله برس زدن یا شستشو با یا بدون کاهش فشار کولون با بیوپسی، منفرد یا متعدد (عمل مستقل)</t>
  </si>
  <si>
    <t xml:space="preserve">خارج کردن هر تعداد پولیپ دشوار </t>
  </si>
  <si>
    <t xml:space="preserve"> (پایه‌دار بزرگتر از دو سانت یا بدون پایه بزرگتر از یک سانت) </t>
  </si>
  <si>
    <t xml:space="preserve"> ارائه جواب پاتولوژی الزامی است. (این کد حداکثر یکبار قابل گزارش، محاسبه و اخذ می‌باشد)</t>
  </si>
  <si>
    <t>بیوبسی کبد + هزینه رادیولوژی</t>
  </si>
  <si>
    <t/>
  </si>
  <si>
    <t xml:space="preserve">بيوپسی پارانشيم کبد از طريق پوست </t>
  </si>
  <si>
    <t xml:space="preserve">پاراسنتز مایع آسیت نوبت اول </t>
  </si>
  <si>
    <t>پريتونئوسنتز ، پاراسنتز مايع شکمی بدون کاتتر</t>
  </si>
  <si>
    <t>(این کد با کد 402016 قابل گزارش نمی‌باشد) (هزينه راديولوژی جداگانه قابل محاسبه نمی‌باشد)</t>
  </si>
  <si>
    <t>سونداژ</t>
  </si>
  <si>
    <t>واردکردن کاتتر به صورت موقت به داخل مثانه (برای مثال کاتتریزاسیون مستقیم برای اندازه گیری ادرار باقیمانده) یا تعبیه کاتتر ساده یا مشکل مثانه (Foley)</t>
  </si>
  <si>
    <t>خارج کردن سوند ساده یا مشکل</t>
  </si>
  <si>
    <t xml:space="preserve"> خارج کردن سوند (Foley)مثانه، ساده یا مشکل</t>
  </si>
  <si>
    <t xml:space="preserve">یورودینامیک کامل </t>
  </si>
  <si>
    <t xml:space="preserve">یورودینامیک کامل شامل تمام مراحل ارائه خدمت(سیتومتروگرام، اوروفلومتری، UPP، EMG،VP و AP) </t>
  </si>
  <si>
    <t>(کد دیگری با این کد قابل محاسبه و گزارش نمی‌باشد)</t>
  </si>
  <si>
    <t>نوارمثانه ساده (سیستومتروگرام )</t>
  </si>
  <si>
    <t>سیستومتروگرام ساده (برای مثال مانومترنخاعی)</t>
  </si>
  <si>
    <t>نوار مثانه  مشکل(سیستومتروگرام)</t>
  </si>
  <si>
    <t>سیستومتروگرام، مشکل (برای مثال ابزار الکترونیکی کالیبره)</t>
  </si>
  <si>
    <t xml:space="preserve">اوروفلومتری ساده UFR </t>
  </si>
  <si>
    <t>اوروفلومتری ساده (UFR) (برای مثال اندازه گیری جریان ادرار با کرونومتر یا دستگاه اوروفلومتری مکانیکال)</t>
  </si>
  <si>
    <t xml:space="preserve">اوروفلومتری پیچیده </t>
  </si>
  <si>
    <t>اوروفلومتری پیچیده (با وسایل الکترونیک کالیبره)</t>
  </si>
  <si>
    <t>سیستوسکوپی ساده</t>
  </si>
  <si>
    <t xml:space="preserve">سیستواورتروسکوپی، با یا بدون شستشو و تخلیه لخته ها فراوان و با یا با بدون کاتتریزاسیون حالب (عمل مستقل) </t>
  </si>
  <si>
    <t>(هزینه رادیولوژی به صورت جداگانه محاسبه می‌گردد)</t>
  </si>
  <si>
    <t>5.8</t>
  </si>
  <si>
    <t xml:space="preserve">سیستوسکوپی با نمونه برداری </t>
  </si>
  <si>
    <t>سیستواورتروسکوپی با نمونه برداری با برس از حالب یا لگنچه کلیه</t>
  </si>
  <si>
    <t>3</t>
  </si>
  <si>
    <t xml:space="preserve">تخریب ضایعات آلت </t>
  </si>
  <si>
    <t>تخریب ضایعات آلت (برای مثال کونویلوما، پاپیلوما، مولوسکوم کونتاژیوزوم، وزیکول هرپس)، ساده یا وسیع (با عمل جراحی یا جراحی با لیزر یا جراحی کرایو یا تخریب الکتریکی یا تخریب شیمیایی)</t>
  </si>
  <si>
    <t>ختنه (باوسایل)</t>
  </si>
  <si>
    <t xml:space="preserve">ختنه با استفاده از کلامپ يا وسايل ديگر يا اکسيزيون جراحي </t>
  </si>
  <si>
    <t>(کد تعديلي 63 - همراه با اين کد قابل گزارش و اخذ نمي باشد)</t>
  </si>
  <si>
    <t>بیوپسی ترانس رکتال پروستات+رادیولوژی(گلوبال)</t>
  </si>
  <si>
    <t xml:space="preserve">نمونه‌برداری پروستات به وسيله سوزن از هر راهی به هر تعداد نمونه جداگانه (TRUS Guided Prostate Biopsy) </t>
  </si>
  <si>
    <t>(هزينه راديولوژی به طور جداگانه قابل گزارش و محاسبه نمی‌باشد)</t>
  </si>
  <si>
    <t xml:space="preserve">تخریب ضایعات واژن؛ ساده یا وسیع </t>
  </si>
  <si>
    <t>تخریب ضایعات واژن؛ ساده یا وسیع (جراحی با لیزر، جراحی الکتریکی، جراحی کرایو و جراحی شیمیایی)</t>
  </si>
  <si>
    <t xml:space="preserve">کرایو دهانه رحم </t>
  </si>
  <si>
    <t>کوتریزاسیون گردن رحم؛ الکتریکی یا حرارتی یا کرایوکوتری یا لیزر، برای بار اول یا تکراری</t>
  </si>
  <si>
    <t>نمونه برداري اندومتر با يا بدون نمونه برداري اندوسرويكال</t>
  </si>
  <si>
    <t>نمونه برداري اندومتر با يا بدون نمونه برداري اندوسرويكال بدون دیلاتاسیون به عنوان مثال Pipple (عمل مستقل)</t>
  </si>
  <si>
    <t xml:space="preserve">پاپ اسمیر </t>
  </si>
  <si>
    <t>نمونه‌برداري اندوسرويکال (پاپ اسمير) (عمل مستقل)</t>
  </si>
  <si>
    <t>تلقیح منی به روش مصنوعی (IUI)</t>
  </si>
  <si>
    <t>تلقیح منی به روش مصنوعی؛ داخل سرویکس یا داخل رحم</t>
  </si>
  <si>
    <t xml:space="preserve">آمینوسنتز + هزینه رادیولوژی </t>
  </si>
  <si>
    <t>آمينوسنتز (هزينه راديولوژی جداگانه قابل محاسبه نمی‌باشد)</t>
  </si>
  <si>
    <t>نوارقلب جنین (NST)</t>
  </si>
  <si>
    <t xml:space="preserve">آزمون بدون استرس جنین (NST) </t>
  </si>
  <si>
    <t>(این کد را با کدهای 502155، 502160 و502170 گزارش نگردد)</t>
  </si>
  <si>
    <t xml:space="preserve">بيوپسی سوزنی يا آسپيراسيون کيست تيروئيد (FNA) </t>
  </si>
  <si>
    <t>شست و شوی چشم</t>
  </si>
  <si>
    <t xml:space="preserve">درآوردن جسم خارجي، سطح خارجي چشم؛ ملتحمه سطحي؛ جسم خارجي فرو رفته در ملتحمه (شامل كانكريشن)، زير ملتحمه يا اسكلرا (غير نافذ)؛ قرنيه اي، با یا بدون اسليت لامپ </t>
  </si>
  <si>
    <t xml:space="preserve">جراحي ليزر (براي مثال ليزر YAG) </t>
  </si>
  <si>
    <t>رتینوپاتی (PRP)</t>
  </si>
  <si>
    <t>درمان رتینوپاتی پیشرفته یا پیشرونده یا ادم ماکولا با فوتوکوآگولاسیون (PRP)؛ به ازای هر جلسه و حداکثر تا 3 جلسه برای هر دوره درمان</t>
  </si>
  <si>
    <t xml:space="preserve">اکسیزیون شالازیون </t>
  </si>
  <si>
    <t>اکسیزیون شالازیون؛ منفرد یا متعدد در همان پلک یا پلک‌های مختلف</t>
  </si>
  <si>
    <t>شستشوی گوش ،ساکشن  به ازای هر گوش</t>
  </si>
  <si>
    <t>درآوردن سرومن سفت شده، هر گوش به هر روش (شستشوی گوش، ساکشن و ...)</t>
  </si>
  <si>
    <t>گرافی IVP</t>
  </si>
  <si>
    <t>اوروگرافی ترشحی فیلم با هر تعداد کلیشه لازم و کامل (با یا بدون PVC)</t>
  </si>
  <si>
    <t xml:space="preserve">آزمایش NIPT با استفاده از cell free DNA جنینی برای غربالگری سندروم داون </t>
  </si>
  <si>
    <t>(این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(قیمت تولید داده خام به عنوان بخشی از جزء فنی براساس اعلام رسمی وزارت بهداشت درمان و آموزش پزشکی به صورت دوره ای، قابل محاسبه و پرداخت می‌باشد.)</t>
  </si>
  <si>
    <t>وصل سرم (سرم تراپی)</t>
  </si>
  <si>
    <t>انفوزیون داخل وریدی توسط پزشک یا زیر نظر مستقیم پزشک</t>
  </si>
  <si>
    <t xml:space="preserve"> (در صورت انجام در اورژانس بیمارستان برای بیماران بستری موقت، در تعهد بیمه پایه می‌باشد)</t>
  </si>
  <si>
    <t xml:space="preserve">تزریق عضلانی </t>
  </si>
  <si>
    <t xml:space="preserve">ترزیق هر نوع داروی داخل عضله یا زیر جلدی (تشخیصی، درمانی و پیشگیرانه) </t>
  </si>
  <si>
    <t xml:space="preserve">ترزیق هر نوع داروی داخل شریانی </t>
  </si>
  <si>
    <t xml:space="preserve">ترزیق هر نوع داروی داخل وریدی </t>
  </si>
  <si>
    <t>الکتروشوک همراه با بیهوشی E.C.T</t>
  </si>
  <si>
    <t>درمان با تشنج‌زایی الکتریکی ECT (شامل مانیتورینگ لازم)؛ به ازای هر جلسه</t>
  </si>
  <si>
    <t>همودیالیز اولیه</t>
  </si>
  <si>
    <t xml:space="preserve">گلوبال-نارسایی کلیه یا مسمومیت، همودیالیز اولیه (حاد-6 جلسه اول) </t>
  </si>
  <si>
    <t>(فقط هزینه ست، صافی، سوزن، پودر بیکربنات و محلول دیالیز جداگانه و مطابق قیمت اعلامی وزارت بهداشت، درمان و آموزش پزشکی قابل محاسبه می‌باشد) (این کد را برای مراکز درمانی خصوصی با ارزش نسبی 26 واحد گزارش کنید) (این کد را برای مراکز درمانی عمومی غیردولتی با ارزش نسبی 23 واحد گزارش کنید) (تنها ضریب ارزش ریالی بخش دولتی برای این کد قابل گزارش می‌باشد)</t>
  </si>
  <si>
    <t>مانومتری آنورکتال</t>
  </si>
  <si>
    <t xml:space="preserve">گفتار درمانی </t>
  </si>
  <si>
    <t>درمان اختلالات گفتار، زبان، تکلم، ارتباط کلامی و یا پردازش شنوایی؛ انفرادی به ازای هر جلسه</t>
  </si>
  <si>
    <t>بررسی عملکرد حنجره(استروبوسکوپی)</t>
  </si>
  <si>
    <t>بررسی عملکرد حنجره</t>
  </si>
  <si>
    <t xml:space="preserve">اودیومتری </t>
  </si>
  <si>
    <t>ادیومتری پایه و جامع شامل ادیومتری با طنین صوتی خالص از راه هوا و استخوان، ادیومتری کلامی، تعیین آستانه و تمیز کلمات</t>
  </si>
  <si>
    <t xml:space="preserve">تمپانومتری </t>
  </si>
  <si>
    <t>اندازه‌گیری تیمپانیک (تست آمپدانس)</t>
  </si>
  <si>
    <t>الکتروکوکلئوگرافی (هزینه وسایل مصرفی به طور جداگانه محاسبه می‌گردد)</t>
  </si>
  <si>
    <t>ECOG</t>
  </si>
  <si>
    <t>آزمون پتانسیل برانگیخته پایدار شنوایی ABR</t>
  </si>
  <si>
    <t xml:space="preserve">آزمون پتانسيل‌هاي برانگیخته پایدار شنوایی؛ ABR جامع یا محدود </t>
  </si>
  <si>
    <t>آزمون پتانسیل برانگیخته پایدار شنوایی ASSR</t>
  </si>
  <si>
    <t>آزمون پتانسيل‌هاي برانگیخته پایدار شنوایی؛ ASSR جامع یا محدود</t>
  </si>
  <si>
    <t>نوار قلب ECG</t>
  </si>
  <si>
    <t>ECG با تفسير و گزارش</t>
  </si>
  <si>
    <t>استرس اکو (شامل قبل ،حین،بعدبانظارت وتفسیر گزارش پزشک)</t>
  </si>
  <si>
    <t>استرس اکوکاردیوگرافی (ارگومتر یک یا تردمیل یا فارماکولژیک) شامل قبل، حین و بعد با نظارت و تفسیر و گزارش پزشک</t>
  </si>
  <si>
    <t xml:space="preserve">اکوکادیوگرافی مری حین پروسچیر دیگر </t>
  </si>
  <si>
    <t xml:space="preserve">اکوکاردیوگرافی مری حین پروسیجر دیگر </t>
  </si>
  <si>
    <t xml:space="preserve">اکوکاردیوگرافی معمولی حین پروسیجر دیگر </t>
  </si>
  <si>
    <t xml:space="preserve">تیشو داپلر اکو (T D I) </t>
  </si>
  <si>
    <t>(TDI)Tissue Doppler Imaging</t>
  </si>
  <si>
    <t>هولترمانیتورینگ قلب</t>
  </si>
  <si>
    <t xml:space="preserve"> ECG مانیتورینگ در بخش‌های غیر از مراقبت ویژه به ازای هر 24 ساعت</t>
  </si>
  <si>
    <t>هولترمانیتورینگ فشار خون</t>
  </si>
  <si>
    <t xml:space="preserve">هولتر 24 ساعته فشار خون یا ECG با دستگاه قابل حمل شامل ثبت، تفسیر وگزارش؛ به ازای هر 24 ساعت </t>
  </si>
  <si>
    <t>اکوکاردیوگرافی کامل در بیماری های مادرزادی</t>
  </si>
  <si>
    <t>اکوکاردیوگرافی کامل در بیماری‌های مادرزادی</t>
  </si>
  <si>
    <t>اکوکاردیوگرافی جنین، قل اول</t>
  </si>
  <si>
    <t>اکوکاردیوگرافی جنین، هر قل اضافه</t>
  </si>
  <si>
    <t>اکوکارديوگرافي کامل در بيماران غيرمادرزادي (اکوکاردیوگرافی کالرداپلر، سیاه و سفید و رنگی)</t>
  </si>
  <si>
    <t xml:space="preserve">اکوکارديوگرافي کامل در بيماران غيرمادرزادي </t>
  </si>
  <si>
    <t xml:space="preserve">اکو از راه مری </t>
  </si>
  <si>
    <t>اکوکاردیوگرافی از طریق مری در بیماران عادی به همراه تفسیر و گزارش</t>
  </si>
  <si>
    <t>انجام کنتراست حین اکوکاردیوگرافی</t>
  </si>
  <si>
    <t>انجام کنتراست در حین اکوکاردیوگرافی</t>
  </si>
  <si>
    <t>آنالیزوکارگزاری پیس میکر</t>
  </si>
  <si>
    <t>آنالیز و پروگرامینگ پیس میکر</t>
  </si>
  <si>
    <t>اسپیرومتری (pft)</t>
  </si>
  <si>
    <t>اسپیرومتری ساده (SVC) شامل ظرفیت حیاتی آهسته همراه با منحنی آن در بزرگسالان</t>
  </si>
  <si>
    <t xml:space="preserve">اسپیرومتری دو مرحله ای  ( برونکورپلاتور ) </t>
  </si>
  <si>
    <t>اسپیرمتری شامل ظرفیت حیاتی آهسته (SVC) ظرفیت حیاتی حداکثر اجباری (FVC)، حداکثر ظرفیت تنفسی دقیقه ای ارادی (MVV) همراه با منحنی های حجم-جریان و حجم- زمان تنفسی، قبل و بعد از دوز آزمایش برونکودیلاتور</t>
  </si>
  <si>
    <t>بادی باکس</t>
  </si>
  <si>
    <t xml:space="preserve"> Body Box شامل پلتیسموگرافی، اندازه‌گیری ظرفیت باقی مانده عملکردی (FRC)، حجم باقی مانده (RV) و ظرفیت کامل ریوی (TLC) و اندازه گیری مقاومت مجاری هوایی و همراه با اندازه گیری کامل حجم های دینامیک(توام با اسیپرومتری کامل) و استاتیک ریه </t>
  </si>
  <si>
    <t>(هزینه گاز به صورت جداگانه قابل اخذ نمی‌باشد)</t>
  </si>
  <si>
    <t>اکسیمتری خون و پالس اکسیمتری</t>
  </si>
  <si>
    <t>اکسیمتری خون و پالس اکسیمتری در هنگام ورزش یا احیای قلبی ریوی</t>
  </si>
  <si>
    <t>عدم تعهد مگر در قالب پوشش اضافی</t>
  </si>
  <si>
    <t>نوارعصب و عضله یک اندام</t>
  </si>
  <si>
    <t>انجام معاينات الکترودياگنوز (EMG و NCS)؛ شامل اخذ شرح حال، انجام معاينات باليني؛ انجام الكتردياگنوز و کليه خدمات مرتبط با آن از جمله موج F و H، ارائه تشخيص و تهيه گزارش، يک اندام (کد ديگري همزمان با اين کد قابل محاسبه و اخذ نمي باشد)</t>
  </si>
  <si>
    <t>نوارعصب و عضله دو اندام</t>
  </si>
  <si>
    <t xml:space="preserve">انجام معاينات الکترودياگنوز (EMG و NCS)؛ شامل اخذ شرح حال، انجام معاينات باليني؛ انجام الكتردياگنوز و کليه خدمات مرتبط با آن از جمله موج F و H، ارائه تشخيص و تهيه گزارش، دو اندام </t>
  </si>
  <si>
    <t>(کد ديگري همزمان با اين کد قابل محاسبه و اخذ نمي باشد)</t>
  </si>
  <si>
    <t>نوارعصب و عضله سه اندام</t>
  </si>
  <si>
    <t>انجام معاينات الکترودياگنوز (EMG و NCS)؛ شامل اخذ شرح حال، انجام معاينات باليني؛ انجام الكتردياگنوز کليه خدمات مرتبط با آن از جمله موج F و H، ارائه تشخيص و تهيه گزارش، سه اندام</t>
  </si>
  <si>
    <t xml:space="preserve"> (کد ديگري همزمان با اين کد قابل محاسبه و اخذ نمي باشد)</t>
  </si>
  <si>
    <t>نوارعصب و عضله چهار اندام</t>
  </si>
  <si>
    <t>انجام معاينات الکترودياگنوز (EMG و NCS)؛ شامل اخذ شرح حال، انجام معاينات باليني؛ انجام الكتردياگنوز کليه خدمات مرتبط با آن از جمله موج F و H، ارائه تشخيص و تهيه گزارش، چهار اندام</t>
  </si>
  <si>
    <t>نوار عضله EMG چهار اندام</t>
  </si>
  <si>
    <t>بررسی EMG عضلات در یک اندام یا عضلات غیر اندامی (آگزیال) (یک یا دو طرفه)</t>
  </si>
  <si>
    <t>یک اندام * 4</t>
  </si>
  <si>
    <t>نوار عضله EMG دو اندام</t>
  </si>
  <si>
    <t>یک اندام * 2</t>
  </si>
  <si>
    <t>نوار عضله EMG سه اندام</t>
  </si>
  <si>
    <t>یک اندام * 3</t>
  </si>
  <si>
    <t>نوار عضله EMG یک اندام</t>
  </si>
  <si>
    <t>یک اندام</t>
  </si>
  <si>
    <t xml:space="preserve">نوار مغز یا بررسی پتانسیل های ایجادشده حسی SEP </t>
  </si>
  <si>
    <t>بررسی پتانسیل‌های ایجاد شده حسی-سوماتیک (SEP) اندام فوقانی یا تحتانی یا عصب کرانیال یا تنه و سر</t>
  </si>
  <si>
    <t>نوار عصب چشم VEP</t>
  </si>
  <si>
    <t>تست پتانسیل‌های ایجاد شده بینایی دستگاه عصبی مرکزی (VEP)</t>
  </si>
  <si>
    <t xml:space="preserve">نقشه مغز </t>
  </si>
  <si>
    <t>انتخاب و اجرای تست عملکردی عصبی در حین تصویربرداری غیرتهاجمی مپینگ عملکرد مغزی، با انجام کامل تست توسط پزشک یا فیزیولوژیست، با انجام مرور بر تست و گزارش‌دهی</t>
  </si>
  <si>
    <t>آزمون وضعیت رفتاری وعصبی Fan test</t>
  </si>
  <si>
    <t>آزمون وضعیت رفتاری عصبی (ارزیابی بالینی تفکر، استدلال و قضاوت، برای مثال دانش اکتسابی، توجه، حافظه، توانمندیهای بینایی فضایی، عملکردهای زبانی، برنامه‌ریزی) با تفسیر و گزارش</t>
  </si>
  <si>
    <t xml:space="preserve">شیمی درمانی </t>
  </si>
  <si>
    <t>تجويز شيمي درماني داخل وريدي يا شرياني با تکنيک تجويز سريع و روش انفوزيون موارد متعدد دارو از قبل مخلوط شده به ازاي هر جلسه تا 8 ساعت</t>
  </si>
  <si>
    <t>(به شرط يک بررسي توسط پزشک در طی جلسه شيمي درماني برای موارد بالای 8 ساعت کد901550 قابل گزارش و محاسبه مي باشد)</t>
  </si>
  <si>
    <t xml:space="preserve">شیمی درمانی داخل نخاعی </t>
  </si>
  <si>
    <t>تجويز شيمي درماني به داخل CNS و داخل نخاعي (شامل پونکسيون نخاعي)</t>
  </si>
  <si>
    <t>(به شرط یک بررسی توسط پزشک در طی جلسه شیمی درمانی)</t>
  </si>
  <si>
    <t>دیاترمی</t>
  </si>
  <si>
    <t xml:space="preserve"> (در صورتی که خدمت دیاترمی جزء یکی از روش فیزیوتراپی در کد 901645 باشد. این کد علاوه بر کد اصلی قابل محاسبه و اخذ می‌باشد)</t>
  </si>
  <si>
    <t xml:space="preserve">کاردرمانی هر جلسه </t>
  </si>
  <si>
    <t xml:space="preserve">به کارگیری روش‌ها و تکنیک‌های کاردرمانی شامل استفاده از یک یا چند مورد از فعالیت‌های کاردرمانی برای یک جلسه حداقل 30 دقیقه‌ای </t>
  </si>
  <si>
    <t xml:space="preserve">طب‌سوزنی بدون تحریک الکتریکی؛ هر جلسه </t>
  </si>
  <si>
    <t>طب‌سوزنی با تحریک الکتریکی؛ هر جلسه</t>
  </si>
  <si>
    <t>مانیپولاسیون یک یا دو ناحیه</t>
  </si>
  <si>
    <t xml:space="preserve">درمان مانيپولاتيو استئوپاتيک (OMT) يک يا دو ناحيه گرفتار از بدن توسط پزشک متخصص (عمل مستقل </t>
  </si>
  <si>
    <t>به شرط تعهد در قرارداد معادل تعرفه، در صورت عدم تعهد مانیپولاسیون و داشتن تعهد فیزیوتراپی معادل تعرفه فیزیوتراپی</t>
  </si>
  <si>
    <t>مانیپولاسیون بیش از دو ناحیه</t>
  </si>
  <si>
    <t>درمان مانیپولاتیو استئوپاتیک (OMT) بیش از دو ناحیه توسط پزشک متخصص (عمل مستقل)</t>
  </si>
  <si>
    <t xml:space="preserve">کایروپراکتیک (cmt) یک یا دومنطقه </t>
  </si>
  <si>
    <t>درمان مانیپولاتیو کایروپراکتیک (CMT)؛ نخاعی، یک منطقه یا دو منطقه (عمل مستقل)</t>
  </si>
  <si>
    <t>به شرط تعهد کایروپراکسی یا مانیپولاسیون در قرارداد معادل تعرفه، در صورت عدم تعهد مانیپولاسیون یا کایروپراکسی و داشتن تعهد فیزیوتراپی معادل تعرفه فیزیوتراپی</t>
  </si>
  <si>
    <t>اوزون تراپی</t>
  </si>
  <si>
    <t>تزريق داخل مفصل یا بافت نرم یا پارااسپاینال و يا پرولوتراپی مفاصل بزرگ یا کوچک با گلوکز هیپرتونیک یا اوزن تراپي Ozone Therapy جهت درد و اختلالات اسکلتي-عضلاني</t>
  </si>
  <si>
    <t>خصوصی گیلان</t>
  </si>
  <si>
    <t>کدملی</t>
  </si>
  <si>
    <t>شرح کد(Value)</t>
  </si>
  <si>
    <t xml:space="preserve"> کل</t>
  </si>
  <si>
    <t>ح خ</t>
  </si>
  <si>
    <t>ح د</t>
  </si>
  <si>
    <t>حرفه‌ای</t>
  </si>
  <si>
    <t xml:space="preserve"> ف خ</t>
  </si>
  <si>
    <t>ف د</t>
  </si>
  <si>
    <t>تعرفه دولتی</t>
  </si>
  <si>
    <t>ارزش پایه بیهوشی</t>
  </si>
  <si>
    <t>Unquantitative A Scan با يا بدون B scan</t>
  </si>
  <si>
    <t xml:space="preserve">سونوگرافي به ازاي هر چشم (A اسكن و B اسكن با هم ) </t>
  </si>
  <si>
    <t xml:space="preserve">سونوگرافي نسج نرم سطحی یا عمقی هر جاي بدن با ذكر ناحيه مورد درخواست </t>
  </si>
  <si>
    <t>تعرفه خصوصی2</t>
  </si>
  <si>
    <t xml:space="preserve">خصوصی گیلان </t>
  </si>
  <si>
    <t>نوع</t>
  </si>
  <si>
    <t>پوستی</t>
  </si>
  <si>
    <t>تست آلرژی</t>
  </si>
  <si>
    <t>تست‌های داخل جلدی (داخل درم)، برای انواع واکنش‌های فوری و تاخیری یا پچ تست یا فوتوپچ تست یا فوتو تست یا تستها غضای مخاطی چشمی یا بینی به ازای هر تست</t>
  </si>
  <si>
    <t>تنفسی</t>
  </si>
  <si>
    <t>تست تنفس اوره UBT</t>
  </si>
  <si>
    <t xml:space="preserve">آزمايش اوره تنفسي (UBT (Urea Breath Test با استفاده از کربن13 يا 14 </t>
  </si>
  <si>
    <t>اسپیرومتری ساده</t>
  </si>
  <si>
    <t>اسپیرومتری دو مرحله ای</t>
  </si>
  <si>
    <t>FENO تست</t>
  </si>
  <si>
    <t xml:space="preserve">ظرفیت یا حجم باقیمانده عملی به روش هلیم، روش جریان باز نیتروژن یا دیگر روش‌ها همراه با حداکثر ظرفیت تنفسی، حداکثر تهویه ارادی و ارزیابی برونکواسپاسم و منحنی جریان و حجم تنفسی </t>
  </si>
  <si>
    <t>(هزینه گاز به صورت جداگانه قابل محاسبه واخذ نمی‌باشد)</t>
  </si>
  <si>
    <t>تست متاکولین</t>
  </si>
  <si>
    <t xml:space="preserve">تست استنشاقی واکنش برونکیال (بدون احتساب تست عملکرد ریوی)؛ با هیستامین، متاکولین یا ترکیبات مشابه </t>
  </si>
  <si>
    <t>(هزینه دارو به صورت جداگانه قابل اخذ نمی‌باشد)</t>
  </si>
  <si>
    <t>دستگاه ادراری</t>
  </si>
  <si>
    <t>تست یورودینامیک</t>
  </si>
  <si>
    <t>اوروفلومتری ساده UFR</t>
  </si>
  <si>
    <t>اوروفلومتری پیچیده</t>
  </si>
  <si>
    <t>روانشناختی</t>
  </si>
  <si>
    <t>تست FAN</t>
  </si>
  <si>
    <t>شنوایی</t>
  </si>
  <si>
    <t>تست شنوایی ABR</t>
  </si>
  <si>
    <t>تست شنوایی ASSR</t>
  </si>
  <si>
    <t>تست انتشار صوت TEOAE</t>
  </si>
  <si>
    <t>تست انتشار صوت (اسکرنینگ یا تشخيصي) یا TEOAE</t>
  </si>
  <si>
    <t>تست انتشار صوت DLCO</t>
  </si>
  <si>
    <t>ظرفیت انتشار مونواکسید کربن (برای مثال یک نفس، وضعیت پایدار) (DLCO) (هزینه دارو به صورت جداگانه قابل اخذ نمی‌باشد)</t>
  </si>
  <si>
    <t>قلبی</t>
  </si>
  <si>
    <t>تست تیلت</t>
  </si>
  <si>
    <t xml:space="preserve">ارزیابی عملکرد قلبی عروقی با بررسی Tilt test با مانتیورینگ دائم ECG و مانیتورینگ مکرر BP با یا بدون مداخله دارویی </t>
  </si>
  <si>
    <t>(برای بررسی عملکرد سیستم عصبی خودکار به کد 901305 تا 901315 رجوع کنید)</t>
  </si>
  <si>
    <t>تست ورزش</t>
  </si>
  <si>
    <t>تعرفه خدمات انواع تست سال 98-99</t>
  </si>
  <si>
    <t>ح</t>
  </si>
  <si>
    <t>ف</t>
  </si>
  <si>
    <t>ف خ</t>
  </si>
  <si>
    <t>پرداختی تهران</t>
  </si>
  <si>
    <t>پرداختی تکمیلی گیلان</t>
  </si>
  <si>
    <t>ح *190/000</t>
  </si>
  <si>
    <t>ف *220/000</t>
  </si>
  <si>
    <t>تعرفه خدمات انواع اسکن سال 98-99</t>
  </si>
  <si>
    <t>ت ح خ</t>
  </si>
  <si>
    <t>ت ح د</t>
  </si>
  <si>
    <t xml:space="preserve">ت ف خ </t>
  </si>
  <si>
    <t>ت ف د</t>
  </si>
  <si>
    <t>سی تی اسکن مغز (بدون تزریق)</t>
  </si>
  <si>
    <t>سی تی اسکن مغز (با تزریق)</t>
  </si>
  <si>
    <t>سی تی اسکن مغز (با و بدون تزریق)</t>
  </si>
  <si>
    <t>سی تی اسکن مغز کرونال و آگزیال (بدون تزریق)</t>
  </si>
  <si>
    <t>سی تی اسکن مغز کرونال و آگزیال (با تزریق)</t>
  </si>
  <si>
    <t>سی تی اسکن مغز کرونال و آگزیال (با و بدون تزریق)</t>
  </si>
  <si>
    <t>سی تی اسکن مقاطع کرونال -ساجیتال یا ابلیک</t>
  </si>
  <si>
    <t xml:space="preserve">سي تي اسكن پوستريورفوسا با مقاطع ظريف (با و بدون تزريق) </t>
  </si>
  <si>
    <t>سی تی اسکن صورت و سینوس- یک جهت (کرونال یا اگزیال) بدون تزریق</t>
  </si>
  <si>
    <t>سی تی اسکن صورت و سینوس - یک جهت با تزریق</t>
  </si>
  <si>
    <t>سی تی اسکن صورت و سینوس - یک جهت با و بدون تزریق</t>
  </si>
  <si>
    <t>سی تی اسکن منطقه ماگزیلو فاشیال بدون تزریق</t>
  </si>
  <si>
    <t>سی تی اسکن منطقه ماگزیلو فاشیال با تزریق</t>
  </si>
  <si>
    <t>سی تی اسکن منطقه ماگزیلو فاشیال با وبدون تزریق</t>
  </si>
  <si>
    <t xml:space="preserve">سی تی اسکن صورت و سینوس - دو جهت بدون تزریق </t>
  </si>
  <si>
    <t xml:space="preserve">سی تی اسکن صورت و سینوس - دو جهت با تزریق </t>
  </si>
  <si>
    <t>سي تي اسكن صورت و سينوس - دو جهت با و بدون تزريق</t>
  </si>
  <si>
    <t>سی تی اسکن دینامیک هیپوفیز برای میکروآدنوم</t>
  </si>
  <si>
    <t>سی تی اسکن اوربیت ( هر جهت و بدون تزریق)</t>
  </si>
  <si>
    <t>سی تی اسکن اوربیت ( هر جهت- با تزریق)</t>
  </si>
  <si>
    <t>سی تی اسکن اوربیت ( هر جهت- با و بدون تزریق)</t>
  </si>
  <si>
    <t>سی تی اسکن اوربیت -سلا- پوستریور فوسا گوش داخلی خارجی یا میانی بدون تزریق</t>
  </si>
  <si>
    <t>سی تی اسکن اوربیت -سلا- پوستریور فوسا گوش داخلی خارجی یا میانی با تزریق</t>
  </si>
  <si>
    <t>سی تی اسکن اوربیت-سلا پوستریور فوسا داخلی خارجی یا میانی باو بدون تزریق گوش</t>
  </si>
  <si>
    <t>سی تی اسکن اوربیت (دوجهت - بدون تزریق)</t>
  </si>
  <si>
    <t>سی تی اسکن اوربیت (دو جهت- با تزریق)</t>
  </si>
  <si>
    <t xml:space="preserve"> سی تی اسکن اوربیت دو جهت با و بدون تزریق</t>
  </si>
  <si>
    <t>سی تی اسکن گوش داخلی- یک جهت و بدون تزریق (استخوان پتروس)</t>
  </si>
  <si>
    <t>سی تی اسکن گوش- یک جهت با تزریق</t>
  </si>
  <si>
    <t>سی تی اسکن گوش- یک جهت با و بدون تزریق</t>
  </si>
  <si>
    <t>سی تی اسکن گوش داخلی کورونال و آگزیال (استخوان پتروس)</t>
  </si>
  <si>
    <t>سی تی اسکن گوش داخلی پوستریورفوسا (در دو جهت)</t>
  </si>
  <si>
    <t>سی تی اسکن گوش- دو جهت با تزریق</t>
  </si>
  <si>
    <t>سی تی اسکن گوش- دو جهت با و بدون تزریق</t>
  </si>
  <si>
    <t>سیسترنوگرافی مغز-در یک جهت</t>
  </si>
  <si>
    <t xml:space="preserve">(برای تزریق اینتراتکال کد 600960 گزارش گردد) </t>
  </si>
  <si>
    <t>سیسترنوگرافی مغز- در دو جهت</t>
  </si>
  <si>
    <t>گازمه آتوسیسترنوگرافی - دو طرفه برای گوش داخلی</t>
  </si>
  <si>
    <t>سی تی اسکن فک پایین یا بالا، اگزیال با بازسازی ساجیتال و کرونال</t>
  </si>
  <si>
    <t>سی تی اسکن سری کامل TMJ اگزیال و کرونال و ساجیتال</t>
  </si>
  <si>
    <t>سی تی اسکن سری گوش برای پیوند کوکلئه با فیلمهای زوم</t>
  </si>
  <si>
    <t>سی تی اسکن گردن- بدون تزریق</t>
  </si>
  <si>
    <t>سی تی اسکن گردن- با تزریق</t>
  </si>
  <si>
    <t>سی تی اسکن گردن- با و بدون تزریق</t>
  </si>
  <si>
    <t>سی تی اسکن دینامیک گردن</t>
  </si>
  <si>
    <t>سی تی اسکن حنجره- یک جهت 2 میلیمتری و بدون تزریق</t>
  </si>
  <si>
    <t>سی تی اسکن حنجره - یک جهت 2 میلیمتری و با تزریق</t>
  </si>
  <si>
    <t>سی تی اسکن حنجره - یک جهت 2 میلیمتری و با و بدون تزریق</t>
  </si>
  <si>
    <t>سی تی اسکن حنجره - دو جهت</t>
  </si>
  <si>
    <t>سی تی اسکن ریه و مدیاستن- بدون تزریق</t>
  </si>
  <si>
    <t>سی تی اسکن ریه و مدیاستن- با تزریق</t>
  </si>
  <si>
    <t>سی تی اسکن ریه و مدیاستن- با و بدون تزریق</t>
  </si>
  <si>
    <t>سی تی اسکن مدیاستن یا ریه- با تزریق دینامیک</t>
  </si>
  <si>
    <t>سی تی اسکن باقـدرت تفکیک بالا(HRCT) یا سی تی اسکن با قدرت تفکیک فوق العاده (UHRCT)- بدون تزریق</t>
  </si>
  <si>
    <t>سی تی اسکن باقـدرت تفکیک بالا (HRCT ) یا سی تی اسکن با قدرت تفکیک فوق العاده (UHRCT)- با تزریق</t>
  </si>
  <si>
    <t>سی تی اسکن باقـدرت تفکیک بالا(HRCT) یا سی تی اسکن با قدرت تفکیک فوق العاده (UHRCT)- با و بدون تزریق</t>
  </si>
  <si>
    <t>سی تی اسکن سه بعدی هر قسمت از بدن و صورت</t>
  </si>
  <si>
    <t>سی تی اسکن شکم- بدون تزریق</t>
  </si>
  <si>
    <t>سی تی اسکن شکم- با تزریق</t>
  </si>
  <si>
    <t>سی تی اسکن شکم-با و بدون تزریق</t>
  </si>
  <si>
    <t>سی تی اسکن شکم و لگن- بدون تزریق</t>
  </si>
  <si>
    <t>سی تی اسکن شکم و لگن- با تزریق</t>
  </si>
  <si>
    <t>سی تی اسکن شکم و لگن- با و بدون تزریق</t>
  </si>
  <si>
    <t>سی تی اسکن لگن- بدون تزریق</t>
  </si>
  <si>
    <t>سی تی اسکن لگن- با تزریق</t>
  </si>
  <si>
    <t>سی تی اسکن لگن-با و بدون تزریق</t>
  </si>
  <si>
    <t>بررسی 2 و 4 میلی متری هر یک از اعضاء شکم - با یا بدون تزریق- هر یک به تنهایی (پانکراس، کلیه ها، طحال و غدد فوق کلیوی)</t>
  </si>
  <si>
    <t>سی تی اسکن لگن- بدون تزریق ماده حاجب یا لگن استخوانی</t>
  </si>
  <si>
    <t>بررسی 4 و 2 میلی متری اعضاء انفرادی و اختصاصی شکم- با تزریق دینامیک (کبد)</t>
  </si>
  <si>
    <t>آنژیو سی تی اسکن آئورت با بازسازی ها</t>
  </si>
  <si>
    <t>سی تی اسکن دو مهره یک دیسک- بدون تزریق</t>
  </si>
  <si>
    <t>سی تی اسکن دو مهره یک دیسک(ناحیه توراسیک)- بدون تزریق</t>
  </si>
  <si>
    <t>سی تی اسکن دو مهره یک دیسک(ناحیه سرویکال)- بدون تزریق</t>
  </si>
  <si>
    <t>سی تی اسکن دو مهره یک دیسک(ناحیه لومبر)- بدون تزریق</t>
  </si>
  <si>
    <t>سی تی اسکن دو مهره یک دیسک(ناحیه لومبر)- با تزریق</t>
  </si>
  <si>
    <t>سی تی اسکن دو مهره یک دیسک(ناحیه توراسیک)- با تزریق</t>
  </si>
  <si>
    <t>سی تی اسکن دو مهره یک دیسک(ناحیه سرویکال)- با تزریق</t>
  </si>
  <si>
    <t>سی تی اسکن دو مهره یک دیسک- با تزریق</t>
  </si>
  <si>
    <t>سی تی اسکن دو مهره یک دیسک(ناحیه توراسیک)- با و بدون تزریق</t>
  </si>
  <si>
    <t>سی تی اسکن دو مهره یک دیسک(ناحیه سرویکال)- با و بدون تزریق</t>
  </si>
  <si>
    <t>سی تی اسکن دو مهره یک دیسک(ناحیه لومبر)- با و بدون تزریق</t>
  </si>
  <si>
    <t>سی تی اسکن دو مهره یک دیسک- با و بدون تزریق</t>
  </si>
  <si>
    <t>سی تی اسکن فضای بین مهره‌ای (سری- گردنی، پشتی، کمری)- هر کدام جداگانه</t>
  </si>
  <si>
    <t>سي تي اسكن مايلو يك جهت براي دو مهره و يك ديسك</t>
  </si>
  <si>
    <t>(برای تزریق اینتراتکال کد 600960 گزارش گردد)</t>
  </si>
  <si>
    <t>سی تی اسکن هر سگمان از اندام</t>
  </si>
  <si>
    <t>سی تی اسکن اندام فوقانی بدون کنتراست</t>
  </si>
  <si>
    <t>سی تی اسکن اندام فوقانی با کنتراست</t>
  </si>
  <si>
    <t>سی تی اسکن اندام فوقانی بدون و با کنتراست</t>
  </si>
  <si>
    <t>سی تی اسکن اندام تحتانی بدون کنتراست</t>
  </si>
  <si>
    <t>سی تی اسکن اندام تحتانی با کنتراست</t>
  </si>
  <si>
    <t>سی تی اسکن اندام تحتانی با و بدون کنتراست</t>
  </si>
  <si>
    <t>سی تی اسکن و محاسبه آنته ورشن هیپ با زانو</t>
  </si>
  <si>
    <t>سی تی اسکن هر مفصل- در یک جهت</t>
  </si>
  <si>
    <t>سی تی اسکن و محاسبه مینرالیزاسیون استخوان (دانسیتومتری)</t>
  </si>
  <si>
    <t>پروتکل بررسی همانژیوم کبدی شامل سی تی اسکن (بدون تزریق یا با تزریق دینامیک و تاخیری)</t>
  </si>
  <si>
    <t>بازسازی متال آرتیفکت (اضافه بر هزینه سی تی اسکن اصلی)</t>
  </si>
  <si>
    <t>بازسازی هر ناحیه (اضافه بر هزینه سی تی اسکن اصلی)</t>
  </si>
  <si>
    <t>سیالو سی تی- یک جهت با حق تزریق</t>
  </si>
  <si>
    <t>سی تی آنژیوگرافی مالتی دتکتور 64 اسلایس یا بیشتر عروق کرونر قلب</t>
  </si>
  <si>
    <t>(برای بررسی عروق کرونر قلب، سی‌تی‌آنژیوگرافی کمتر از 64 اسلایس قابل گزارش نمی‌باشد)</t>
  </si>
  <si>
    <t>سی تی آنژیوگرافی مالتی دتکتور برای بررسی سایر عروق یک طرفه یا دو طرفه</t>
  </si>
  <si>
    <t>سی تی آنژیوگرافی کاروتید (اکستراکرانیال)</t>
  </si>
  <si>
    <t>سی تی آنژیوگرافی شرائین اینتراکرانیال</t>
  </si>
  <si>
    <t xml:space="preserve">سی تی آنژیوگرافی کلیه (جهت دهنده کلیه) </t>
  </si>
  <si>
    <t>سی تی آنژیوگرافی آئورت توراسیک</t>
  </si>
  <si>
    <t>سی تی آنژیوگرافی آئورت شکمی</t>
  </si>
  <si>
    <t>سی تی آنژیوگرافی سایر ارگان ها</t>
  </si>
  <si>
    <t>سی تی آنژیوگرافی شکم بدون ماده حاجب وباماده حاجب</t>
  </si>
  <si>
    <t>سی تی آنژیوگرافی اندام فوقانی با وبدون ماده حاجب-مقاطع بعدی</t>
  </si>
  <si>
    <t>سی تی آنژیوگرافی اندام تحتانی با و بدون ماده حاجب</t>
  </si>
  <si>
    <t>سی تی اسکن High Resolution تمام ریه در یک نفس (5 میلی متری )- بدون تزریق</t>
  </si>
  <si>
    <t>سی تی اسکن فانکشنال ریه با محاسبات ظرفیتهای تنفسی (Pulmo CT)</t>
  </si>
  <si>
    <t>سی تی آنژیوپورتوگرافی کبد</t>
  </si>
  <si>
    <t>سی تی اسکن جهت بررسی پرفیوژن بافتی- با گاز گزنون (Xenon CT)</t>
  </si>
  <si>
    <t>سی تی اسکن اندوسکوپی- هر ارگان (VirtualEndoscopy)</t>
  </si>
  <si>
    <t>سی تی اسکن اسپیرال مغز بدون تزریق</t>
  </si>
  <si>
    <t>سی تی اسکن اسپیرال مغز با تزریق</t>
  </si>
  <si>
    <t>سی تی اسکن اسپیرال مغز با و بدون تزریق</t>
  </si>
  <si>
    <t>سی تی اسکن اسپیرال مغز کرونال و آگزیال بدون تزریق</t>
  </si>
  <si>
    <t>سی تی اسکن اسپیرال مغز کرونال و آگزیال با تزریق</t>
  </si>
  <si>
    <t>سی تی اسکن اسپیرال مغز کرونال و آگزیال با و بدون تزریق</t>
  </si>
  <si>
    <t>سی تی اسکن اسپیرال مقاطع کرونال ساجیتال یا ابلیک</t>
  </si>
  <si>
    <t>سی تی اسکن اسپیرال پوستریورفوسا با مقاطع ظریف (با یا بدون تزریق)</t>
  </si>
  <si>
    <t>سي تي اسكن اسپيرال پوستريورفوسا با مقاطع ظريف (با و بدون تزريق)</t>
  </si>
  <si>
    <t xml:space="preserve">سي تي اسكن اسپيرال اربيت -سلا- پوستريور فوسا گوش داخلي خارجي يا مياني بدون تزريق </t>
  </si>
  <si>
    <t xml:space="preserve">سی تی اسکن اسپیرال صورت و سینوس- یک جهت (کرونال یا اگزیال) بدون تزریق </t>
  </si>
  <si>
    <t>سی تی اسپیرال منطقه ماگزیلو فاشیال بدون تزریق</t>
  </si>
  <si>
    <t>سی تی اسکن اسپیرال صورت و سینوس یک جهت با تزریق</t>
  </si>
  <si>
    <t>سی تی اسکن اسپیرال صورت و سینوس یک جهت -با و بدون تزریق</t>
  </si>
  <si>
    <t>سی تی اسکن اسپیرال منطقه ماگزیلو فاشیال با تزریق</t>
  </si>
  <si>
    <t xml:space="preserve">سی تی اسکن اسپیرال منطقه ماگزیلو فاشیال با و بدون تزریق </t>
  </si>
  <si>
    <t>سي تي اسكن اسپيرال صورت و سينوس -دو جهت- بدون تزريق</t>
  </si>
  <si>
    <t>سی تی اسکن اسپیرال صورت و سینوس دو جهت با تزریق</t>
  </si>
  <si>
    <t>سي تي اسكن اسپيرال صورت و سينوس- دو جهت با و بدون تزريق</t>
  </si>
  <si>
    <t>سی تی اسکن اسپیرال دینامیک هیپوفیز برای میکروآدنوم</t>
  </si>
  <si>
    <t>سی تی اسکن اسپیرال اوربیت هر جهت بدون تزریق</t>
  </si>
  <si>
    <t>سی تی اسکن اسپیرال اوربیت هر جهت با تزریق</t>
  </si>
  <si>
    <t>سی تی اسکن اسپیرال اوربیت (هر جهت - با و بدون تزریق)</t>
  </si>
  <si>
    <t>سی تی اسکن اسپیرال اوربیت دو جهت بدون تزریق</t>
  </si>
  <si>
    <t>سی تی اسکن اسپیرال اوربیت دو جهت با تزریق</t>
  </si>
  <si>
    <t xml:space="preserve"> سي تي اسكن اسپيرال اوربيت دو جهت با و بدون تزريق</t>
  </si>
  <si>
    <t xml:space="preserve">سی تی اسکن اسپیرال اربیت - سلا- پوستریور فوسا گوش داخلی خارجی یا میانی با تزریق </t>
  </si>
  <si>
    <t xml:space="preserve">سي تي اسكن اسپيرال اربيت -سلا پوستريور فوسا با و بدون تزريق گوش داخلي خارجي يا مياني - با يا بدون تزريق </t>
  </si>
  <si>
    <t xml:space="preserve">سی تی اسکن اسپیرال گوش داخلی یک جهت بدون تزریق </t>
  </si>
  <si>
    <t>سی تی اسکن اسپیرال گوش یک جهت با تزریق</t>
  </si>
  <si>
    <t>سی تی اسکن اسپیرال گوش یک جهت با و بدون تزریق</t>
  </si>
  <si>
    <t>سی تی اسکن اسپیرال گوش داخلی کورونال و آگزیال (استخوان پتروس)</t>
  </si>
  <si>
    <t>سی تی اسکن اسپیرال گوش داخلی پوستریورفوسا دو جهت</t>
  </si>
  <si>
    <t>سی تی اسکن اسپیرال گوش دو جهت با تزریق</t>
  </si>
  <si>
    <t>سی تی اسکن اسپیرال گوش دو جهت با و بدون تزریق</t>
  </si>
  <si>
    <t>سیسترنوگرافی اسپیرال مغز در یک جهت</t>
  </si>
  <si>
    <t>سیسترنوگرافی اسپیرال مغز در دو جهت</t>
  </si>
  <si>
    <t>گازمه آتوسیسترنوگرافی اسپرال دو طرفه برای گوش داخلی</t>
  </si>
  <si>
    <t xml:space="preserve">سی تی اسکن اسپیرال فک پایین یا بالا، اگزیال با بازسازی ساجیتال وکرونال </t>
  </si>
  <si>
    <t>سی تی اسکن اسپیرال سری کامل TMJ اگزیال وکرونال و ساجیتال</t>
  </si>
  <si>
    <t>سي تي اسكن اسپيرال سري گوش براي پيوند كوكلئه با فيلم هاي زوم</t>
  </si>
  <si>
    <t>سی تی اسکن اسپیرال گردن بدون تزریق</t>
  </si>
  <si>
    <t>سی تی اسکن اسپیرال گردن با تزریق</t>
  </si>
  <si>
    <t>سي تي اسكن اسپيرال گردن -با و بدون تزريق</t>
  </si>
  <si>
    <t>سی تی اسکن اسپیرال دینامیک گردن</t>
  </si>
  <si>
    <t xml:space="preserve">سی تی اسکن اسپیرال حنجره یک جهت 2میلیمتری بدون تزریق </t>
  </si>
  <si>
    <t>سی تی اسکن اسپیرال حنجره یک جهت 2میلیمتری با تزریق</t>
  </si>
  <si>
    <t>سي تي اسكن اسپيرال حنجره يك جهت 2 ميليمتري با و بدون تزريق</t>
  </si>
  <si>
    <t>سی تی اسکن اسپیرال حنجره دو جهت</t>
  </si>
  <si>
    <t>سی تی اسکن اسپیرال ریه و مدیاستن بدون تزریق</t>
  </si>
  <si>
    <t>سی تی اسکن اسپیرال ریه و مدیاستن با تزریق</t>
  </si>
  <si>
    <t>سی تی اسکن اسپیرال ریه و مدیاستن با و بدون تزریق</t>
  </si>
  <si>
    <t>سي تي اسكن اسپيرال مدياستن يا ريه با تزريق ديناميك</t>
  </si>
  <si>
    <t>سی تی اسکن اسپیرال باقدرت تفکیک بالا HRCT یا سی تی اسکن با قدرت تفکیک فوق العادهUHRCT- بدون تزریق</t>
  </si>
  <si>
    <t>سی تی اسکن اسپیرال باقدرت تفکیک بالا HRCT یا سی تی اسکن با قدرت تفکیک فوق العادهUHRCT- با تزریق</t>
  </si>
  <si>
    <t>سی تی اسکن اسپیرال باقدرت تفکیک بالا HRCT یا سی تی اسکن با قدرت تفکیک فوق العادهUHRCT- با وبدون تزریق</t>
  </si>
  <si>
    <t>سی تی اسکن اسپیرال شکم با تزریق</t>
  </si>
  <si>
    <t>سی تی اسکن اسپیرال شکم بدون تزریق</t>
  </si>
  <si>
    <t>سی تی اسکن اسپیرال شکم با و بدون تزریق</t>
  </si>
  <si>
    <t>سی تی اسکن اسپیرال شکم و لگن بدون تزریق</t>
  </si>
  <si>
    <t>سی تی اسکن اسپیرال شکم و لگن با تزریق</t>
  </si>
  <si>
    <t>سی تی اسکن اسپیرال شکم و لگن - با و بدون تزریق</t>
  </si>
  <si>
    <t>سی تی اسکن اسپیرال لگن بدون تزریق</t>
  </si>
  <si>
    <t>سی تی اسکن اسپیرال لگن با تزریق</t>
  </si>
  <si>
    <t>سی تی اسکن اسپیرال لگن با و بدون تزریق</t>
  </si>
  <si>
    <t>سی تی اسکن اسپیرال 2و4میلی متری هر یک از اعضاء شکم با یا بدون تزریق - هر یک به تنهایی(پانکراس،کلیه ها،طحال و غدد فوق کلیوی)</t>
  </si>
  <si>
    <t>سي تي اسكن اسپيرال لگن بدون تزريق ماده حاجب يا لگن استخوانی</t>
  </si>
  <si>
    <t>سی تی اسپیرال بررسی 2و 4میلی متری اعضاء انفرادی و اختصاصی شکم با تزریق دینامیک(کبد)</t>
  </si>
  <si>
    <t>سي تي اسكن اسپيرال سایر ناحیه های ستون فقرات بدون تزريق</t>
  </si>
  <si>
    <t>سي تي اسكن اسپيرال ستون فقرات ناحیه توراسيك بدون تزريق</t>
  </si>
  <si>
    <t>سي تي اسكن اسپيرال ستون فقرات ناحيه سرويكال بدون تزريق</t>
  </si>
  <si>
    <t>سی تی اسکن اسپیرال ستون فقرات ناحیه لومبار بدون تزریق</t>
  </si>
  <si>
    <t>سي تي اسكن اسپيرال سایر ناحیه های ستون فقرات با تزريق</t>
  </si>
  <si>
    <t>سی تی اسکن اسپیرال سایر ناحیه های ستون فقرات با و بدون تزریق</t>
  </si>
  <si>
    <t>سی تی اسکن اسپیرال ستون فقرات ناحیه لومبار با تزریق</t>
  </si>
  <si>
    <t>سي تي اسكن اسپيرال ستون فقرات ناحیه توراسيك با تزريق</t>
  </si>
  <si>
    <t>سي تي اسكن اسپيرال ستون فقرات ناحيه سرويكال با تزريق</t>
  </si>
  <si>
    <t>سي تي اسكن اسپيرال ستون فقرات ناحیه توراسيك با و بدون تزريق</t>
  </si>
  <si>
    <t>سي تي اسكن اسپيرال ستون فقرات ناحيه سرويكال با و بدون تزريق</t>
  </si>
  <si>
    <t>سي تي اسكن اسپيرال ستون فقرات ناحيه لومبار با و بدون تزريق</t>
  </si>
  <si>
    <t>سی تی اسکن مایلو اسپیرال یک جهت برای دو مهره و یک دیسک</t>
  </si>
  <si>
    <t>سی تی اسکن اسپیرال هر سگمان از اندام</t>
  </si>
  <si>
    <t>سی تی اسکن اسپیرال اندام فوقانی بدون کنتراست</t>
  </si>
  <si>
    <t>سی تی اسکن اسپیرال اندام فوقانی با کنتراست</t>
  </si>
  <si>
    <t>سی تی اسکن اسپیرال اندام فوقانی بدون و با کنتراست</t>
  </si>
  <si>
    <t>سی تی اسکن اسپیرال اندام تحتانی بدون کنتراست</t>
  </si>
  <si>
    <t>سی تی اسکن اسپیرال اندام تحتانی با کنتراست</t>
  </si>
  <si>
    <t>سی تی اسکن اسپیرال اندام تحتانی با و بدون کنتراست</t>
  </si>
  <si>
    <t>سی تی اسکن اسپیرال و محاسبه آنته ورشن هیپ با زانو</t>
  </si>
  <si>
    <t>سی تی اسکن اسپیرال هر مفصل در یک جهت</t>
  </si>
  <si>
    <t>سی تی اسکن اسپیرال و محاسبه مینرالیزاسیون استخوان</t>
  </si>
  <si>
    <t>پروتکل بررسی همانژیوم کبدی شامل سی تی اسکن اسپیرال (بدون تزریق یا با تزریق دینامیک و تاخیری)</t>
  </si>
  <si>
    <t xml:space="preserve"> Cone Beam CT؛ هر کوادرانت</t>
  </si>
  <si>
    <t xml:space="preserve"> Cone Beam CT؛ جهت بررسی مفصل گیجگاهی فکی دو طرفه</t>
  </si>
  <si>
    <t xml:space="preserve"> Cone Beam CT؛ جهت بررسی ضایعات استخوانی با و بدون تزریق</t>
  </si>
  <si>
    <t xml:space="preserve">بیهوشی برای انجام خدمات CT-Scan یا سی تی آنژیوگرافی </t>
  </si>
  <si>
    <t>سنجش تراکم استخوان (Single Photon)</t>
  </si>
  <si>
    <t>سنجش تراکم استخوان (Dual Photon)</t>
  </si>
  <si>
    <t xml:space="preserve">Bone Survey تا سن (10) سالگی </t>
  </si>
  <si>
    <t xml:space="preserve">Bone Survey بالای سن (10) سالگی با دو کلیشه اضافه ( رخ و نیمرخ کمر) </t>
  </si>
  <si>
    <t>Bone Densitometry تراکم سنجی استخوان(یک یا دو منطقه) رادیوگرافی</t>
  </si>
  <si>
    <t xml:space="preserve">Bone Densitometry تراکم سنجی استخوانهای تمام بدن </t>
  </si>
  <si>
    <t xml:space="preserve">جذب ید تیروئید </t>
  </si>
  <si>
    <t>اسكن تيروئيد با يد 131</t>
  </si>
  <si>
    <t>اسكن تمام بدن با يد راديواكتيو</t>
  </si>
  <si>
    <t>درمان پرکاري تيروئيد تا 10 mci</t>
  </si>
  <si>
    <t>درمان پرکاري تيروئيد تا 15 mci</t>
  </si>
  <si>
    <t>درمان پرکاري تيروئيد تا 20 mci</t>
  </si>
  <si>
    <t>درمان پرکاري تيروئيد تا 25 mci</t>
  </si>
  <si>
    <t>درمان پرکاری تیروئید تا 30 mci</t>
  </si>
  <si>
    <t>درمان کانسر تیروئید تا 50 mci</t>
  </si>
  <si>
    <t>(هزینه بستری به صورت جداگانه قابل محاسبه و اخذ می‌باشد)</t>
  </si>
  <si>
    <t>درمان کانسرتیروئید تا 100 mci (بدون هزینه بستری)</t>
  </si>
  <si>
    <t>درمان کانسرتیروئید تا 150 mci (بدون هزینه بستری)</t>
  </si>
  <si>
    <t>درمان کانسرتیروئید تا 200 mci (بدون هزینه بستری)</t>
  </si>
  <si>
    <t>درمان کانسرتیروئید با ید 131 تا 300 mci</t>
  </si>
  <si>
    <t>اسكن قلب با تاليوم يا راديو داروهاي مشابه در يک مرحله</t>
  </si>
  <si>
    <t>اسکن قلب با دو مرحله Rest and /or Stress)،Planar)</t>
  </si>
  <si>
    <t>اسكن پرفيوژن توام با فونكسيون قلب Gated MIBI</t>
  </si>
  <si>
    <t>اسكن پرفيوژن با حرکات ديواره</t>
  </si>
  <si>
    <t>اسکن تمام بدن با تالیوم (MIBI)</t>
  </si>
  <si>
    <t>اسكن پاراتيروئيد با هر نوع راديودارو</t>
  </si>
  <si>
    <t>لوکالیزاسیون رادیو داروها یا توزیع رادیو دارو در تومور (تصویربرداری از منطقه محدود از جمله اسکن پستان با MIBI)</t>
  </si>
  <si>
    <t>اسکن گالیوم (منطقه محدود)</t>
  </si>
  <si>
    <t xml:space="preserve">اسکن قشر آدرنال </t>
  </si>
  <si>
    <t xml:space="preserve">درمان متاستاز استخوان با استرانسيوم 89 (متاسترون) </t>
  </si>
  <si>
    <t>(هرينه راديودارو به صورت جداگانه و براساس قیمت اعلامی سازمان انرزی اتمی قابل محاسبه و اخذ مي‌باشد)</t>
  </si>
  <si>
    <t>اسکن پس از تحریک تیروئید (بدون احتساب TSH)</t>
  </si>
  <si>
    <t>اسكن تيروئيد با تكنسيوم</t>
  </si>
  <si>
    <t>اسکن تیروئید با تالیوم یا MIBI</t>
  </si>
  <si>
    <t>اسکن مغز استخوان(limited)</t>
  </si>
  <si>
    <t>اسکن مغز استخوان (multiple)</t>
  </si>
  <si>
    <t>تعیین حجم خون با پلاسما</t>
  </si>
  <si>
    <t>مطالعه طول عمر گلبول قرمز با کروم 51</t>
  </si>
  <si>
    <t xml:space="preserve">مطالعه طول عمر گلبول قرمز در طحال یا کبد </t>
  </si>
  <si>
    <t>سکستراسیون گلبول های قرمز در طحال یا کبد</t>
  </si>
  <si>
    <t>میزان ناپدید شدن آهن رادیواکتیو از پلاسما</t>
  </si>
  <si>
    <t xml:space="preserve">جذب آهن رادیواکتیو به گلبول قرمز </t>
  </si>
  <si>
    <t xml:space="preserve"> توزیع و ذخیره آهن رادیواکتیو برای سیانوکوبالامین</t>
  </si>
  <si>
    <t>اسکن طحال به تنهایی</t>
  </si>
  <si>
    <t xml:space="preserve">اسکن مجاری و غدد لنفاوی </t>
  </si>
  <si>
    <t>اسکن مجاری و کیسه صفرا (هپاتوبیلیری- هایدا)</t>
  </si>
  <si>
    <t xml:space="preserve">اسکن کبد و طحال </t>
  </si>
  <si>
    <t>مطالعه جذب ویتامین B12 (شیلینگ) بدون فاکتور داخلی</t>
  </si>
  <si>
    <t>مطالعه جذب ویتامین B12 با فاکتور داخلی</t>
  </si>
  <si>
    <t>مطالعات ترکیبی جذب B12 با و بدون فاکتور داخلی</t>
  </si>
  <si>
    <t xml:space="preserve">اسکن تخلیه معده </t>
  </si>
  <si>
    <t xml:space="preserve">اسکن برگشت معده به مری(ریفلاکس) </t>
  </si>
  <si>
    <t xml:space="preserve">اسکن دیورتیکول مکل </t>
  </si>
  <si>
    <t xml:space="preserve">اسکن خونریزی از دستگاه گوارش تحتانی </t>
  </si>
  <si>
    <t xml:space="preserve">اسکن از غدد بزاقی </t>
  </si>
  <si>
    <t>اسکن استخوان با Spect</t>
  </si>
  <si>
    <t>اسکن استخوان planar با هر نوع رادیودارو (منطقه محدود مانند جمجمه، لگن و غیره)</t>
  </si>
  <si>
    <t>اسكن استخوان Planar تمام بدن، اسكلتي عضلاني (Whole Body Bone Scan)</t>
  </si>
  <si>
    <t xml:space="preserve">اسکن برای تعیین مایع در پریکارد </t>
  </si>
  <si>
    <t xml:space="preserve">اسکن آنژیوگرافی از جریان خون قلب با تعیین EF در حال استراحت </t>
  </si>
  <si>
    <t>آنژیوگرافی با تعیین EF در حال ورزش (بدون احتساب تست ورزش)</t>
  </si>
  <si>
    <t xml:space="preserve">اسکن انفارکتوس میوکارد با تکنزیوم پیروفسفات </t>
  </si>
  <si>
    <t>اسکن انفارکتوس میوکارد(planar)</t>
  </si>
  <si>
    <t xml:space="preserve">اسکن شنت های قلبی </t>
  </si>
  <si>
    <t>اسكن پرفيوژن ريه</t>
  </si>
  <si>
    <t>اسكن (تهويه ريوي) با هر روش</t>
  </si>
  <si>
    <t xml:space="preserve">اسکن مغز با تکنزیوم فقط در فاز flow </t>
  </si>
  <si>
    <t>سیسترنوگرافی یا Tc99m(بدون احتساب هزینه پونکسیون مایع نخاعی)</t>
  </si>
  <si>
    <t>سیسترنوگرافی یا In-111 (بدون احتساب هزینه پونکسیون مایع نخاعی)</t>
  </si>
  <si>
    <t xml:space="preserve">بررسی نشت مایع مغزی نخاعی (CSF leakage) </t>
  </si>
  <si>
    <t xml:space="preserve">ارزیابی شنت مغزی </t>
  </si>
  <si>
    <t>اسکن جريان خون داخل مغز با يدوآمفتامين يا Tc، HMPAO يا Tc، ECD يا راديوداروهاي مشابه با احتساب راديودارو و كيت (Brain Perfusion)</t>
  </si>
  <si>
    <t>اسكن قشر كليه‌ها (استاتيك با DMSA)</t>
  </si>
  <si>
    <t>اسكن ديناميک از كليه‌ها با مطالعه جريان خون عروقي و فانکشن کليه بدون مداخله دارويي</t>
  </si>
  <si>
    <t xml:space="preserve">اسکن کلیه با مطالعه جریان عروقی و فانکشن کلیه با و بدون تجویز کاپتوپریل </t>
  </si>
  <si>
    <t xml:space="preserve">اسکن باقیمانده ادرار در مثانه </t>
  </si>
  <si>
    <t>اسكن رفلاكس ميزناي (بدون احتساب هزينه سوندگذاري)</t>
  </si>
  <si>
    <t>اسکن رفلاکس حالب و باقیمانده ادرار در مثانه</t>
  </si>
  <si>
    <t xml:space="preserve"> (بدون احتساب هزینه سوند گذاری) </t>
  </si>
  <si>
    <t xml:space="preserve">اسکن بیضه ها با مطالعه جریان خون عروقی </t>
  </si>
  <si>
    <t>اسكن مجاري اشكي (داكريوسيستوگرافي)</t>
  </si>
  <si>
    <t>اسکن بخش مرکزی آدرنال و یا تمام بدن برای تعیین محل فئوکروموسیتوم یا سایر تومورهای نورواکتودرمال یا MIBG</t>
  </si>
  <si>
    <t>درمان پلی سایتمی ورا و لوسمی مزمن و غیره با احتساب رادیو دارو با فسفر 32</t>
  </si>
  <si>
    <t>اسکن با منوکلنال آنتی بادی نشان دار شده برای تشخیص تومورها و عفونتها</t>
  </si>
  <si>
    <t>اسکن برای بررسی و لکالیزاسیون تومور های فعال (بررسی تمام بدن در چند مرحله مثلا با گالیم)</t>
  </si>
  <si>
    <t>اسکن با منوکلنال آنتی بادی برای تشخیص عفونت</t>
  </si>
  <si>
    <t>تست تنفسی Breath Test با کربن رادیواکتیو 14</t>
  </si>
  <si>
    <t>اسکن RBC برای تشخیص همانژیوم (برای یک عضو یا بیشتر)</t>
  </si>
  <si>
    <t xml:space="preserve">اسکن تمام بدن DMSA قلیایی </t>
  </si>
  <si>
    <t xml:space="preserve">اسکن تمام بدن با گلبول سفید نشاندار شده </t>
  </si>
  <si>
    <t>اسکن با اگونیست گیرنده سوماتواستاتین (مثل اوکتروتاید)</t>
  </si>
  <si>
    <t>اسکن با سایر پپتیدها نظیر Tc-Bombesin(UBI) ،Tc-Ubiquicidin، ...</t>
  </si>
  <si>
    <t>تصویربرداری ترمبوز وریدی</t>
  </si>
  <si>
    <t>ونوگرافیunilateral</t>
  </si>
  <si>
    <t>ونوگرافیbilateral</t>
  </si>
  <si>
    <t>درمان MIBG (براي درمان فئوكروموسيتوم، نوروبلاستوم يا تومورهاي مشابه)</t>
  </si>
  <si>
    <t xml:space="preserve"> (بدون احتساب هزينه بستري) (هزینه رادیودارو جداگانه و براساس قیمت اعلامی سازمان انرژی اتمی قابل محاسبه می‌باشد)</t>
  </si>
  <si>
    <t xml:space="preserve">درمان متاستاز هاي منتشر استخوان با تزريق وريدي راديو دارو هاي مختلف نظير ساماريوم 153، رنيوم 188 و 186، لوتشيوم 177 </t>
  </si>
  <si>
    <t>(هزینه رادیودارو جداگانه و براساس قیمت اعلامی سازمان انرژی اتمی قابل محاسبه می‌باشد)</t>
  </si>
  <si>
    <t>درمان اتنخابي متاستاز کبدي با راديوداروهاي ميکروسفر (راديوابلاسيون متاستازهاي موضعي داخل کبدي)</t>
  </si>
  <si>
    <t>بدون احتساب هزینه آنژیوگرافی سلکتیو((هزینه رادیودارو جداگانه و براساس قیمت اعلامی سازمان انرژی اتمی قابل محاسبه می‌باشد)</t>
  </si>
  <si>
    <t>درمان داخل مفصلي با راديوداروها (راديوسينووکتومي با ايتريوم 90، رنيوم 186) هزینه پونکسیون داخل مفصلی جداگانه قابل محاسبه و اخذ نمی‌باشد</t>
  </si>
  <si>
    <t xml:space="preserve">اسکن PET-CT تمام بدن با FDG بدون احتساب هزینه پرتوداروی FDG </t>
  </si>
  <si>
    <t xml:space="preserve">اسکن PET-CT عضله قلب با FDG بدون احتساب هزینه پرتوداروی FDG </t>
  </si>
  <si>
    <t xml:space="preserve">اسکن PET-CT مغز با FDG بدون احتساب هزینه پرتوداروی FDG </t>
  </si>
  <si>
    <t>اندازه گیری GFR کلیه ها به روش پزشکی هسته ای</t>
  </si>
  <si>
    <t>اسکن به روش اسپکت</t>
  </si>
  <si>
    <t>(در صورت انجام، این کد را به ارزش نسبی پایه سایر کدها، اضافه نمائید)</t>
  </si>
  <si>
    <t>اسکن به روش اسپکت CT (با یا بدون attenuation correction) به مبلغ مبنا اضافه می شود</t>
  </si>
  <si>
    <t>رادیوداروی FDG18 برای اسکن PET-CT</t>
  </si>
  <si>
    <t xml:space="preserve">مدیریت درمان رادیوتراپی پیش از شروع درمان </t>
  </si>
  <si>
    <t xml:space="preserve">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t>
  </si>
  <si>
    <t>(شامل بررسی تصویربرداری‌ها و آزمایش‌ها، مرور پورتال فیلم، مرور دوزیمتری، انجام دوز و پارامترهای درمانی و مرور تنظیمات یا set up درمان)</t>
  </si>
  <si>
    <t>اسکن کف پا</t>
  </si>
  <si>
    <t>اسکن استاتیک کف پا (Foot Scan) براي تعيين نقاط فشاري کف پا و تجويز کفي و يا اورتز مناسب</t>
  </si>
  <si>
    <t>پرداختی بیمه ایران تهران</t>
  </si>
  <si>
    <t>پرداختی بیمه ایران گیلان</t>
  </si>
  <si>
    <t>تعرفه خدمات سونوگرافی سال 98-99</t>
  </si>
  <si>
    <t xml:space="preserve">سونوگرافي مغز نوزادان </t>
  </si>
  <si>
    <t>Scan A Quantitative به تنهائي</t>
  </si>
  <si>
    <t xml:space="preserve">سونوگرافي تيروئيد يا پاراتيروئيد </t>
  </si>
  <si>
    <t xml:space="preserve">سونوگرافي غدد بزاقي (پاروتيد تحت فكي) </t>
  </si>
  <si>
    <t xml:space="preserve">سونوگرافي جستجوي مايع در پلور يا آسيت- هر كدام </t>
  </si>
  <si>
    <t>سونوگرافي پستان به همراه فضاهاي آگزيلاري با پروب مخصوص – یک یا دو طرفه</t>
  </si>
  <si>
    <t>الاستوگرافی پستان</t>
  </si>
  <si>
    <t xml:space="preserve">سونوگرافي قفسه سينه </t>
  </si>
  <si>
    <t>سونوگرافي شكم (كبد، كيسه صفرا، طحال، كليه ها، پانكراس)</t>
  </si>
  <si>
    <t xml:space="preserve">سونوگرافي از بيماران ترومايي در بخش اورژانس (FAST) </t>
  </si>
  <si>
    <t>سونوگرافي كبد، كيسه صفرا و مجاري صفراوي</t>
  </si>
  <si>
    <t>سونوگرافي كيسه صفرا و مجاري صفراوي خارج كبدي</t>
  </si>
  <si>
    <t xml:space="preserve">سونوگرافي كليتين </t>
  </si>
  <si>
    <t xml:space="preserve">سونوگرافي پانكراس </t>
  </si>
  <si>
    <t xml:space="preserve">سونوگرافي طحال </t>
  </si>
  <si>
    <t>سونوگرافي رتروپريتوئن يا آئورت شكمي غیر داپلر</t>
  </si>
  <si>
    <t xml:space="preserve">سونوگرافي آپانديس </t>
  </si>
  <si>
    <t>سونوگرافی کامل لگن شامل مثانه پر و خالی، پروستات و وزیکول سمینال و یا رحم و تخمدان</t>
  </si>
  <si>
    <t>سونوگرافي كليه ها و مجاري ادراري (شامل مثانه پر)</t>
  </si>
  <si>
    <t>سونوگرافي كليه ها و مجاري ادراري و مثانه پر و خالي ( با تعيين رزيجوي ادراري)</t>
  </si>
  <si>
    <t>سونوگرافي كليه ها و مجاري ادراري و پروستات و مثانه- پر و خالي ( با تعيين رزيجوي ادراري)</t>
  </si>
  <si>
    <t>سونوگرافی کامل شکم و لگن</t>
  </si>
  <si>
    <t xml:space="preserve">سونوگرافي رحم و تخمدان از روی شكم </t>
  </si>
  <si>
    <t xml:space="preserve">سونوگرافي جستجوي حاملگی خارج از رحم </t>
  </si>
  <si>
    <t>سونوگرافي بيضه ها</t>
  </si>
  <si>
    <t>سونوگرافي آلت</t>
  </si>
  <si>
    <t>سونوگرافي Infertility در آقايان (بررسي آنومالي مجراي EJ و VD)</t>
  </si>
  <si>
    <t xml:space="preserve">سونوگرافي بيضه پايين نيامده </t>
  </si>
  <si>
    <t>سونوگرافي آدرنال- یک یا دو طرفه</t>
  </si>
  <si>
    <t>سونوگرافي پروستات (ترانس ركتال)</t>
  </si>
  <si>
    <t>سونوگرافي رحم و تخمدان ها (ترانس واژينال)</t>
  </si>
  <si>
    <t>سونوگرافي ریفلاکس معده به مری</t>
  </si>
  <si>
    <t xml:space="preserve">سونوگرافی انواژیناسیون روده </t>
  </si>
  <si>
    <t>(همزمان با کد شکم و لگن قابل محاسبه و گزارش نمی‌باشد)</t>
  </si>
  <si>
    <t>سونوگرافي هيپ نوزادان يک يا دو طرفه</t>
  </si>
  <si>
    <t xml:space="preserve">سونوگرافي هر مفصل </t>
  </si>
  <si>
    <t>سونوگرافي تاندون</t>
  </si>
  <si>
    <t>سونوگرافي حاملگي (شامل سن، وضع جفت، جنين و ضربان قلب)</t>
  </si>
  <si>
    <t>سونوگرافي بارداري ترانس واژينال</t>
  </si>
  <si>
    <t>سونوگرافي بلوغ ريه ها جنين</t>
  </si>
  <si>
    <t>سونوگرافي ترانس واژينال جستجوي حاملگي خارج رحم(EP)</t>
  </si>
  <si>
    <t>سونوگرافي بيوفيزيكال پروفايل (بررسي حرکت، تون، تنفس جنين و مايع آمنيوتيک)</t>
  </si>
  <si>
    <t xml:space="preserve">سونوگرافي براي تشخيص مالفورماسيون هاي مادرزادي جنين </t>
  </si>
  <si>
    <t>سونوگرافي استنوز هيپرتروفيک پيلور نوزاد</t>
  </si>
  <si>
    <t>سونوگرافي لومبوساکرال نوزاد</t>
  </si>
  <si>
    <t>سونوگرافي NT و يا NB (کدهای مربوط به تعیین حاملگی در این کد لحاظ شده است و به صورت جداگانه قابل گزارش و اخذ نمی‌باشد)</t>
  </si>
  <si>
    <t>سونوگرافي NT و آنومالي سه ماهه اول</t>
  </si>
  <si>
    <t>(کدهای مربوط به تعیین حاملگی در این کد لحاظ شده است و به صورت جداگانه قابل گزارش و اخذ نمی‌باشد)</t>
  </si>
  <si>
    <t>سونوگرافي جفت از نظر کرتا</t>
  </si>
  <si>
    <t>سونوگرافي براي بررسي وضع جنين هاي چند قلويي- هر قل اضافه</t>
  </si>
  <si>
    <t>سونوگرافي بررسي رشد جنين و IUGR غيرداپلر</t>
  </si>
  <si>
    <t>سونوگرافي كالر داپلر شرايين گردن (دوکاروتيد و دو ورتبرال و وريدهاي ژوگولار)</t>
  </si>
  <si>
    <t>سونوگرافي كالر داپلر شرايين اندام تحتاني يک طرفه</t>
  </si>
  <si>
    <t>سونوگرافي كالر داپلر شرايين اندام تحتاني دو طرفه</t>
  </si>
  <si>
    <t>سونوگرافي كالر داپلر شرايين اندام فوقاني يک طرفه</t>
  </si>
  <si>
    <t>سونوگرافي كالر داپلر شرايين اندام فوقاني دو طرفه</t>
  </si>
  <si>
    <t>سونوگرافي كالر داپلر وريدي انتهايي يک طرفه</t>
  </si>
  <si>
    <t>سونوگرافي كالر داپلر وريدي انتهايي دو طرفه</t>
  </si>
  <si>
    <t>سونوگرافي كالر داپلر شرياني وريدي- يک اندام</t>
  </si>
  <si>
    <t>سونوگرافي كالرداپلر شرياني وريدي دو اندام</t>
  </si>
  <si>
    <t>سونوگرافي كالرداپلر هر عضو شكمي يا تومورهاي شكمي يا لگن هر كدام</t>
  </si>
  <si>
    <t>سونوگرافي كالرداپلر كليه‌ها يا بيضه‌ها</t>
  </si>
  <si>
    <t>سونوگرافي كالرداپلر كليه پيوندي</t>
  </si>
  <si>
    <t>سونوگرافي كالرداپلر كبد يا ضايعات تومور</t>
  </si>
  <si>
    <t>سونوگرافي كالرداپلر رحم و تخمدان از طريق واژينال</t>
  </si>
  <si>
    <t>سونوگرافي كالرداپلر رحم حامله (رحم، جفت و جنين)</t>
  </si>
  <si>
    <t>سونوگرافي كالرداپلرآلت (penis) شامل كليه مراحل مورد نياز و تزريق پاپاورين</t>
  </si>
  <si>
    <t>سونوگرافي كالرداپلرآلت (penis) بدون تزريق پاپاورين</t>
  </si>
  <si>
    <t>سونوگرافي شانه يا زانو</t>
  </si>
  <si>
    <t>سونوگرافي کالر داپلر توده هاي نسج نرم</t>
  </si>
  <si>
    <t>سونوگرافي کالرداپلر پورت، وريد طحالي و بررسي کولترال‌ها</t>
  </si>
  <si>
    <t xml:space="preserve">هيستروسونوگرافي </t>
  </si>
  <si>
    <t>سونوگرافي داپلر رنگي پروستات به روش ترانس رکتال</t>
  </si>
  <si>
    <t>سونوگرافي داپلرترانس كرانيال (TCD)</t>
  </si>
  <si>
    <t>سونوگرافي TCCS(اسکن دوبلکس شريان هاي خارج مغزي شامل کاروتيد و ورتبرال دو طرفه و وريدهاي گردني همراه با رويت پارانشيم و هسته هاي مغزي)</t>
  </si>
  <si>
    <t>سونوگرافي کالرداپلر IVC و وريدهاي ايلياک</t>
  </si>
  <si>
    <t>سونوگرافي کالر داپلر آئورت و شريان هاي ايلياک</t>
  </si>
  <si>
    <t>سونوگرافي کالر داپلر فيستول دياليز</t>
  </si>
  <si>
    <t>سونوگرافي داپلر واريس اندام تحتاني يک طرفه بررسي وريدهاي سطحي وعمقي دريچه صافن و فمورال و صافن وپوپليته ال و پرفوران نارسا بهمراه mapping</t>
  </si>
  <si>
    <t>سونوگرافي داپلر واريس اندام تحتاني طرفه بررسي وريدهاي سطحي و عمقي دريچه صافن و فمورال و صافن و پوپليته ال و پرفوران نارسا بهمراه mapping</t>
  </si>
  <si>
    <t>بستن کمپرسيوني سودوآنوريسم با پروب سونوگرافي</t>
  </si>
  <si>
    <t xml:space="preserve">پرداختی بیمه ایران گیلان </t>
  </si>
  <si>
    <t>تعرفه خدمات رادیوگرافی سال 98-99</t>
  </si>
  <si>
    <t>رادیوگرافی جمجمه رخ و نیمرخ</t>
  </si>
  <si>
    <t>رادیوگرافی جمجمه نمای تاون، هیرتز یا هر نمای دیگر(هراکسپوز)</t>
  </si>
  <si>
    <t>رادیوگرافی سل تورسیک (زین ترکی) لوکالیزه نیمرخ</t>
  </si>
  <si>
    <t>رادیوگرافی کانال اپتیک هر طرف</t>
  </si>
  <si>
    <t>رادیوگرافی مجرای گوش داخلی (هر فیلم)</t>
  </si>
  <si>
    <t>رادیوگرافی ماستوئید یک طرفه نمای شولر یا استنورس یا ترانس اوربیتال (هر اکسپوز)</t>
  </si>
  <si>
    <t>رادیوگرافی استخوان‌های صورت (نمای روبرو )</t>
  </si>
  <si>
    <t>رادیوگرافی استخوان‌های صورت (نمای روبرو و نیمرخ )</t>
  </si>
  <si>
    <t>رادیوگرافی استخوان‌های مخصوص بینی (نمای نیمرخ راست و چپ روی یک فیلم)</t>
  </si>
  <si>
    <t>رادیوگرافی سینوس‌های قدامی صورت (نمای واترز یا کالدول)</t>
  </si>
  <si>
    <t>رادیوگرافی سینوس‌های قدامی صورت (نمای واترز و نیمرخ)</t>
  </si>
  <si>
    <t>رادیوگرافی استخوان فک (نمای ابلیک یا روبرو یا نیمرخ هر طرف)</t>
  </si>
  <si>
    <t>رادیوگرافی دندان هر فیلم (پری اپیکال یا بایت وینگ)</t>
  </si>
  <si>
    <t>رادیوگرافی سری کامل دندان(10 فیلم)</t>
  </si>
  <si>
    <t xml:space="preserve">رادیوگرافی سری کامل دندان (در صورتی که 14 فیلم تقاضا شده باشد) </t>
  </si>
  <si>
    <t>رادیوگرافی فیلم اکلوزال</t>
  </si>
  <si>
    <t>رادیوگرافی پانورکس</t>
  </si>
  <si>
    <t>رادیوگرافی سفالوگرام</t>
  </si>
  <si>
    <t>رادیوگرافی مفصل تمپرو مندیبولر (هر طرف یک فیلم)</t>
  </si>
  <si>
    <t>رادیوگرافی مفصل تمپرو مندیبولر- هر طرف با دهان باز و بسته (دو فیلم)</t>
  </si>
  <si>
    <t>رادیوگرافی مفصل تمپرو مندیبولر - دو طرف با دهان باز و بسته (4 اکسپوز)</t>
  </si>
  <si>
    <t>رادیوگرافی نسوج نرم گردن یا نازوفارنکس- یک جهت</t>
  </si>
  <si>
    <t>رادیوگرافی لارنگوگرافی (حداقل 4 اکسپوز)</t>
  </si>
  <si>
    <t>رادیوگرافی ساده جهت غدد بزاقی (هر کلیشه)</t>
  </si>
  <si>
    <t>رادیوگرافی سیالوگرافی یک طرفه هر غده بزاقی (حداقل 4 کلیشه)</t>
  </si>
  <si>
    <t>رادیوگرافی داکریوسیستوگرافی</t>
  </si>
  <si>
    <t>رادیوگرافی شانه یک جهت (استخوان اسکاپولا، ترقوه، مفصل آکرومیوکلاویکولار با نمای اگزیلار یا نیمرخ ) هر فیلم</t>
  </si>
  <si>
    <t>رادیوگرافی قفسه صدری نمای روبرو یا نیمرخ و یا هر نمای دیگر (یک فیلم )</t>
  </si>
  <si>
    <t>رادیوگرافی قفسه صدری نمای روبرو و نیمرخ به طور هم زمان</t>
  </si>
  <si>
    <t>رادیوگرافی کاردیاک سری با بلع ماده حاجب(4 فیلم)</t>
  </si>
  <si>
    <t>فلوروسکوپی تنها</t>
  </si>
  <si>
    <t>برونکوگرافی یک طرفه</t>
  </si>
  <si>
    <t>رادیوگرافی دنده ها نمای ابلیک یا روبرو یک فیلم</t>
  </si>
  <si>
    <t>رادیوگرافی دنده ها (یک طرف- دو نما -2 فیلم)</t>
  </si>
  <si>
    <t>رادیوگرافی استخوان جناغ (نمای ابلیک یا نیمرخ - یک فیلم)</t>
  </si>
  <si>
    <t>رادیوگرافی استخوان جناغ (نمای ابلیک و نیمرخ به طور هم زمان- 2 فیلم)</t>
  </si>
  <si>
    <t>ماموگرافی یک طرفه (روی2 فیلم مخصوص ماموگرافی)</t>
  </si>
  <si>
    <t>ماموگرافی بابزرگنمایی (Magnified view)یک ناحیه</t>
  </si>
  <si>
    <t>ماموگرافی دو طرفه (روی4 فیلم مخصوص ماموگرافی)</t>
  </si>
  <si>
    <t>ماموگرافی هر فیلم اضافه جهت لوکالیزاسیون</t>
  </si>
  <si>
    <t>ماموگرافی گالاکتوگرافی(یک طرفه)</t>
  </si>
  <si>
    <t>پنوموسیستوگرافی از یک پستان با هزینه تزریق</t>
  </si>
  <si>
    <t>رادیوگرافی پرتابل درمنزل(هرکلیشه)</t>
  </si>
  <si>
    <t>رادیوگرافی مفصل هیپ دو طرفه یا نمای فراک (لگن)</t>
  </si>
  <si>
    <t xml:space="preserve">رادیوگرافی مفصل هیپ نمای روبرو یا مایل (هرکلیشه) </t>
  </si>
  <si>
    <t xml:space="preserve">رادیوگرافی لگن خاصره (هرفیلم) </t>
  </si>
  <si>
    <t>رادیوگرافی مفصل ساکروایلیاک هر اکسپوز(اعم از رخ و مایل )</t>
  </si>
  <si>
    <t xml:space="preserve">رادیوگرافی استخوان ساکروم و مهره های دنبالچه- دوجهت </t>
  </si>
  <si>
    <t xml:space="preserve">رادیوگرافی ساده شکم خوابیده - یک فیلم </t>
  </si>
  <si>
    <t xml:space="preserve">رادیوگرافی ساده شکم خوابیده و ایستاده دو فیلم </t>
  </si>
  <si>
    <t xml:space="preserve">رادیوگرافی ساده شکم ایستاده- یک فیلم </t>
  </si>
  <si>
    <t>رادیوگرافی مری با بلع ماده حاجب (حداقل 4 اکسپوز)</t>
  </si>
  <si>
    <t xml:space="preserve">رادیوگرافی معده و اثنی عشر (حداقل 4 کلیشه ) </t>
  </si>
  <si>
    <t>رادیوگرافی مری، معده و اثنی عشر (حداقل 6 کلیشه)</t>
  </si>
  <si>
    <t>رادیوگرافی ترانزیت روده های کوچک (حداقل4 کلیشه)</t>
  </si>
  <si>
    <t>رادیوگرافی باریم آنما (حداقل 4 کلیشه )</t>
  </si>
  <si>
    <t>رادیوگرافی باریم آنما دوبل کنتراست (حداقل 6 کلیشه)</t>
  </si>
  <si>
    <t xml:space="preserve">رادیوگرافی کله سیستوگرافی اورال (حداقل 2 کلیشه) </t>
  </si>
  <si>
    <t xml:space="preserve">رادیوگرافی کلانژیوگرافی (تی تیوب ) هر فیلم </t>
  </si>
  <si>
    <t xml:space="preserve">رادیوگرافی کلانژیوگرافی از راه پوست؛ هر فیلم </t>
  </si>
  <si>
    <t>کلانژیوپانکراتوگرافی رتروگراد از طریق اندوسکوپ (ERCP)؛ هر فیلم</t>
  </si>
  <si>
    <t>(هزینه آندوسکوپی به طور جداگانه قابل محاسبه میباشد)</t>
  </si>
  <si>
    <t xml:space="preserve">اوروگرافی سریع برای فشار خون (حداقل برای 6 کلیشه) </t>
  </si>
  <si>
    <t xml:space="preserve">نفروتوموگرافی هر کلیشه </t>
  </si>
  <si>
    <t>پیلوگرافی رتروگراد دو طرفه (هر کلیشه )</t>
  </si>
  <si>
    <t>پیلوگرافی رتروگراد یک طرفه (هر کلیشه )</t>
  </si>
  <si>
    <t>پیلوگرافی یا نفروگرافی آنتی گراد یک طرفه (با هر تعدادکلیشه لازم و کامل )</t>
  </si>
  <si>
    <t>پیلوگرافی یا نفروگرافی آنتی گراد دو طرفه (با هر تعدادکلیشه لازم و کامل )</t>
  </si>
  <si>
    <t>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t>
  </si>
  <si>
    <t>رادیوگرافی سیستوگرافی با ماده حاجب رتروگراد</t>
  </si>
  <si>
    <t>رادیوگرافی یورتروگرافی با ماده حاجب رتروگراد</t>
  </si>
  <si>
    <t>رادیوگرافی یورتروسیستوگرافی با ماده حاجب رتروگراد</t>
  </si>
  <si>
    <t>یورتروسیستوگرافی در حال ادرار کردن با اسکوپی V.C.U.G</t>
  </si>
  <si>
    <t xml:space="preserve">رادیوگرافی ساده شکم جهت تعیین سن و یا وضعیت جنین هر اکسپوز </t>
  </si>
  <si>
    <t>رادیوگرافی هیستروسالپنگوگرافی</t>
  </si>
  <si>
    <t>رادیوگرافی فیستولوگرافی با حق تزریق</t>
  </si>
  <si>
    <t xml:space="preserve">رادیوگرافی توموگرافی (هر عضو- هر کلیشه فیلم کوچک) </t>
  </si>
  <si>
    <t>رادیوگرافی توموگرافی( هر عضو- هر کلیشه فیلم بزرگ)</t>
  </si>
  <si>
    <t>رادیوگرافی ترانزیت کولون Colon Transit Time (CTT)</t>
  </si>
  <si>
    <t>Defecography</t>
  </si>
  <si>
    <t>وازوگرافی</t>
  </si>
  <si>
    <t>رادیوگرافی ستون فقرات گردن (دو جهت رخ و نیمرخ )</t>
  </si>
  <si>
    <t>رادیوگرافی فقرات گردن (4 فیلم روبرو، نیمرخ و ابلیک چپ و راست )</t>
  </si>
  <si>
    <t xml:space="preserve">رادیوگرافی فقرات گردن (فلکسیون، اکستانسیون، مایل) هر اکسپوز </t>
  </si>
  <si>
    <t xml:space="preserve">رادیوگرافی مخصوص ادونتوئید </t>
  </si>
  <si>
    <t xml:space="preserve">رادیوگرافی فقرات پشتی روبرو و نیمرخ </t>
  </si>
  <si>
    <t xml:space="preserve">رادیوگرافی فقرات کمری روبرو و نیمرخ </t>
  </si>
  <si>
    <t>رادیوگرافی فقرات کمری 4 فیلم روبرو، نیمرخ و ابلیک چپ و راست</t>
  </si>
  <si>
    <t xml:space="preserve">رادیوگرافی ایستاده فقرات (روبرو و نیمرخ - روی2 فیلم) </t>
  </si>
  <si>
    <t xml:space="preserve">هر کلیشه اضافی (Bending) یا ابلیک و… هر فیلم </t>
  </si>
  <si>
    <t xml:space="preserve">رادیوگرافی دورسولومبار- روبرو و نیمرخ </t>
  </si>
  <si>
    <t xml:space="preserve">رادیوگرافی لومبوساکرال - دو جهت </t>
  </si>
  <si>
    <t xml:space="preserve">رادیوگرافی لوکالیزه - هر ناحیه به تنهائی </t>
  </si>
  <si>
    <t>رادیوگرافی EOS تمام ستون فقرات در پوزیشن های مختلف</t>
  </si>
  <si>
    <t>میلوگرافی از هر ناحیه ستون مهره‌ای (سرویکال)</t>
  </si>
  <si>
    <t>میلوگرافی از هر ناحیه ستون مهره‌ای (توراسیک)</t>
  </si>
  <si>
    <t>میلوگرافی از هر ناحیه ستون مهره‌ای (لومبار)</t>
  </si>
  <si>
    <t>میلوگرافی از دورسولومبار - با هم کامل</t>
  </si>
  <si>
    <t>میلوگرافی فقرات گردنی پشتی کمری – با هم کامل</t>
  </si>
  <si>
    <t>آرتروگرافی شانه با هوا و ماده حاجب</t>
  </si>
  <si>
    <t>رادیوگرافی استخوان بازو ( 2 جهت روی یک فیلم )</t>
  </si>
  <si>
    <t xml:space="preserve">رادیوگرافی استخوان بازو یا ساعد یا آرنج یک جهت (یک فیلم ) </t>
  </si>
  <si>
    <t xml:space="preserve">رادیوگرافی مفصل آرنج (دو جهت- روی یک فیلم) </t>
  </si>
  <si>
    <t>رادیوگرافی استخوان ساعد ( دو جهت- روی یک فیلم )</t>
  </si>
  <si>
    <t xml:space="preserve">رادیوگرافی مچ دست- یک جهت </t>
  </si>
  <si>
    <t xml:space="preserve">رادیوگرافی مچ دست - دو جهت </t>
  </si>
  <si>
    <t>هر فیلم اضافی مچ دست (اسکافوئید و…)</t>
  </si>
  <si>
    <t xml:space="preserve">رادیوگرافی استخوانهای کف دست- یک جهت </t>
  </si>
  <si>
    <t>رادیوگرافی استخوانهای کف دست – دو جهت</t>
  </si>
  <si>
    <t xml:space="preserve">رادیوگرافی تعیین سن استخوانی- هر کلیشه </t>
  </si>
  <si>
    <t xml:space="preserve">رادیوگرافی انگشتان هر دست - یک جهت </t>
  </si>
  <si>
    <t xml:space="preserve">رادیوگرافی انگشتان هر دست - دو جهت </t>
  </si>
  <si>
    <t xml:space="preserve">آرتروگرافی مچ دست </t>
  </si>
  <si>
    <t xml:space="preserve">رادیوگرافی استخوان ران (روبرو و نیمرخ - روی دو فیلم ) </t>
  </si>
  <si>
    <t>رادیوگرافی استخوان ران (دو اکسپوز- روی یک فیلم)</t>
  </si>
  <si>
    <t>رادیوگرافی اسکنوگرام (برای تعیین کوتاهی اندام با خط کش مدرج)</t>
  </si>
  <si>
    <t>رادیوگرافی مفصل زانو( دو جهت، روی یک فیلم)</t>
  </si>
  <si>
    <t>رادیوگرافی مفصل زانو ایستاده (روبرو و نیمرخ - روی دو فیلم)</t>
  </si>
  <si>
    <t>رادیوگرافی مفصل زانو روبرو ایستاده - روی یک فیلم</t>
  </si>
  <si>
    <t>رادیوگرافی نمای اینترکندیلار یا نمای مخصوص کشکک- یک فیلم</t>
  </si>
  <si>
    <t>رادیوگرافی ساق پا یک اکسپوز روی- یک فیلم (گچ یا تراکشن)</t>
  </si>
  <si>
    <t>رادیوگرافی ساق پا (دو اکسپوز - روی یک فیلم)</t>
  </si>
  <si>
    <t>رادیوگرافی مچ پا- یک جهت</t>
  </si>
  <si>
    <t>رادیوگرافی مچ پا - دو جهت</t>
  </si>
  <si>
    <t>رادیوگرافی پاشنه پا</t>
  </si>
  <si>
    <t>رادیوگرافی کف پا</t>
  </si>
  <si>
    <t>رادیوگرافی کف پا ایستاده( روبرو یا نیم رخ - یک فیلم)</t>
  </si>
  <si>
    <t>رادیوگرافی کف پا (روبرو و نیم رخ - روی یک فیلم)</t>
  </si>
  <si>
    <t>آرتروگرافی زانو با هوا و ماده حاجب</t>
  </si>
  <si>
    <t>رادیوگرافی انگشتان هر پا - یک جهت</t>
  </si>
  <si>
    <t>رادیوگرافی انگشتان هر پا - دو جهت</t>
  </si>
  <si>
    <t>رادیوگرافی(Alignment view) یک طرفه</t>
  </si>
  <si>
    <t>رادیوگرافی(Alignment view) دو طرفه</t>
  </si>
  <si>
    <t>پرداختی  تهران</t>
  </si>
  <si>
    <t>تعرفه خدمات رایج سرپایی سال 98-99</t>
  </si>
  <si>
    <t>خصوصی 2</t>
  </si>
  <si>
    <t>تعرفه خدمات انواع ام آر آی سال 98-99</t>
  </si>
  <si>
    <t>تعرفه خصوصی</t>
  </si>
  <si>
    <t>MRI (به عنوان مثال Proton) دوطرفهiTMG</t>
  </si>
  <si>
    <t>MRI(به عنوان مثال proton) مغز شامل brainstem بدون ماده حاجب</t>
  </si>
  <si>
    <t>MRI (به عنوان مثالproton ) قفسه صدری (به عنوان مثال برای ارزیابی لنفادنوپاتی میدیاستیال) بدون ماده حاجب</t>
  </si>
  <si>
    <t>MRI (به عنوان مثال proton) کانال spinal و محتویات آن ناحیه سرویکال بدون ماده حاجب</t>
  </si>
  <si>
    <t>MRI کانال spinal و محتویات آن ناحیه لومبر بدون کنتراست (بدون ماده حاجب )</t>
  </si>
  <si>
    <t>MRI (به عنوان مثال proton) کانال Spinal محتویات آن توراسیک بدون ماده حاجب</t>
  </si>
  <si>
    <t>MRI (به عنوان مثال proton) لگن بدون ماده حاجب</t>
  </si>
  <si>
    <t>MRI اندام فوقانی بازو یا ساعد به غیر از مفاصل بدون ماده حاجب</t>
  </si>
  <si>
    <t>MRI هر مفصل اندام فوقانی بدون ماده حاجب</t>
  </si>
  <si>
    <t>MRI (به عنوان مثال proton) اندام تحتانی بدون ماده حاجب</t>
  </si>
  <si>
    <t>MRI (به عنوان مثال Proton) هر مفصل اندام تحتانی بدون ماده حاجب</t>
  </si>
  <si>
    <t>MRI (به عنوان مثال proton) شکم بدون مواد حاجب</t>
  </si>
  <si>
    <t>MRI اوربیت، صورت، و یا گردن بدون ماده حاجب</t>
  </si>
  <si>
    <t>MRI مغز شامل brainstem با ماده حاجب</t>
  </si>
  <si>
    <t>MRI قفسه صدری با ماده حاجب</t>
  </si>
  <si>
    <t>MRI سرویکال spinal با ماده حاجب</t>
  </si>
  <si>
    <t>MRI توراسیک با ماده حاجب</t>
  </si>
  <si>
    <t>MRI ناحیه لومبار با ماده حاجب</t>
  </si>
  <si>
    <t>MRI (به عنوان مثال proton) لگن با ماده حاجب</t>
  </si>
  <si>
    <t>MRI اندام فوقانی به غیر از مفاصل با ماده حاجب</t>
  </si>
  <si>
    <t>MRI هر مفصل اندام فوقانی با ماده حاجب</t>
  </si>
  <si>
    <t>MRI  اندام تحتانی با ماده حاجب (به عنوان مثال proton)</t>
  </si>
  <si>
    <t xml:space="preserve">MRIهر مفصل اندام تحتانی با ماده حاجب  (به عنوان مثال Proton) </t>
  </si>
  <si>
    <t xml:space="preserve">MRI شکم با مواد حاجب  (به عنوان مثال proton) </t>
  </si>
  <si>
    <t>MRI اوربیت، صورت، و یا گردن با ماده حاجب</t>
  </si>
  <si>
    <t>MRI مغز با و بدون ماده حاجب</t>
  </si>
  <si>
    <t>MRI پستان یک طرفه با و بدون ماده حاجب</t>
  </si>
  <si>
    <t>MRI پستان دو طرفه با و بدون ماده حاجب</t>
  </si>
  <si>
    <t>MRI قفسه صدری با و بدون ماده حاجب</t>
  </si>
  <si>
    <t>MRA قفسه صدری شامل میوکارد با و بدون ماده حاجب</t>
  </si>
  <si>
    <t>MRI سرویکال با و بدون ماده حاجب</t>
  </si>
  <si>
    <t>MRI توراسیک با و بدون ماده حاجب</t>
  </si>
  <si>
    <t>MRI ناحیه لومبار با و بدون ماده حاجب</t>
  </si>
  <si>
    <t>MRI (به عنوان مثال proton) لگن با و بدون ماده حاجب</t>
  </si>
  <si>
    <t>MRI اندام فوقانی به غیر از مفاصل با و بدون ماده حاجب</t>
  </si>
  <si>
    <t>MRI هر مفصل اندام فوقانی با و بدون ماده حاجب</t>
  </si>
  <si>
    <t>MRI (به عنوان مثال proton) اندام تحتانی با و بدون ماده حاجب</t>
  </si>
  <si>
    <t>MRI (به عنوان مثال Proton) هر مفصل اندام تحتانی با و بدون ماده حاجب</t>
  </si>
  <si>
    <t>MRI (به عنوان مثال proton) شکم با و بدون مواد حاجب</t>
  </si>
  <si>
    <t>MRI اوربیت، صورت، و یا گردن با و بدون ماده حاجب</t>
  </si>
  <si>
    <t>MRM ( MRماموگرافی- دو طرفه )</t>
  </si>
  <si>
    <t>MRM (MR ماموگرافی- یک طرفه)</t>
  </si>
  <si>
    <t>MR یوروگرافی( MRU دینامیک)</t>
  </si>
  <si>
    <t>قید درخواست پزشک به صورت دینامیک الزامی است</t>
  </si>
  <si>
    <t>MR آرتروگرافی</t>
  </si>
  <si>
    <t>MRA گردن بدون ماده حاجب یا با ماده حاجب</t>
  </si>
  <si>
    <t>MRA سر(مغز) بدون ماده حاجب یا با ماده حاجب</t>
  </si>
  <si>
    <t>MRA کانال spinal و محتویات آن با یا بدون ماده حاجب</t>
  </si>
  <si>
    <t>MRA (آنژیوگرافی) لگن با یا بدون ماده حاجب</t>
  </si>
  <si>
    <t>MRA (آنژیوگرافی) اندام فوقانی با یا بدون ماده حاجب</t>
  </si>
  <si>
    <t>MRA (آنژیوگرافی) اندام تحتانی با یابدون ماده حاجب</t>
  </si>
  <si>
    <t>MRA (آنژیوگرافی) شکم با یا بدون مواد حاجب</t>
  </si>
  <si>
    <t>MRA (آنژیوگرافی) گردن بدون ماده حاجب و بعد از آن با ماده حاجب با سایر سکانس‌ها</t>
  </si>
  <si>
    <t>MRV (MR ونوگرافی)</t>
  </si>
  <si>
    <t>MRS (اسپکتروسکوپی)</t>
  </si>
  <si>
    <t>MRI دینامیک هر قسمت بدن بجز قلب</t>
  </si>
  <si>
    <t>MRI کاردیاک برای function با و یا بدون مورفولوژی – مطالعه کامل</t>
  </si>
  <si>
    <t>MRI کاردیاک برای مورفولوژی بدون ماده حاجب</t>
  </si>
  <si>
    <t>MRI کاردیاک برای مورفولوژی با ماده حاجب</t>
  </si>
  <si>
    <t>MRI برای velocity flow mapping</t>
  </si>
  <si>
    <t xml:space="preserve">MRI اسکوپی </t>
  </si>
  <si>
    <t xml:space="preserve">MR کلانژیوگرافی (MRCP ) </t>
  </si>
  <si>
    <t>MRU(MR یوروگرافی استاتیک)</t>
  </si>
  <si>
    <t xml:space="preserve">تصوير برداري عملكردي BOLD شامل پروتكل هاي مغز با يا بدون حداقل 4 ناحيه فعاليت به عنوان مثال موتور اندام های مختلف، زبان و حافظه </t>
  </si>
  <si>
    <t>تصوير برداري عملكردي DTI (با تراکتوگرافی) شامل پروتكل هاي مغز با یا بدون حداقل 60 گراديان يا 30 جهت باNEXT دو برابر</t>
  </si>
  <si>
    <t>تصوير برداري MRS شامل پروتكل هاي مغز با و بدون، SVS-30، SVS-135 از نواحي ضايعه و كنترل نرمال و CSI-135</t>
  </si>
  <si>
    <t>تصوير برداري مغزي فيزيولوژيك Perfusion MRI شامل پروتكلهاي مغزي با و بدون؛ T1-EPI، T2-EPI ديناميك براي روش DCE يا DSC</t>
  </si>
  <si>
    <t>تصوير برداري مغزي TUMOR MAPPING MRI شامل پروتكل هاي مغزي با و بدون؛ FLAIR، DWI/ADC، يكي از روشهاي Perfusion يا MRS</t>
  </si>
  <si>
    <t>تصوير برداري مغزي STROKE MAPPING MRI شامل پروتكلهاي مغزي با و بدون؛ FLAIR، DWI/ADC، DSC Perfusion, CE-MRA(3D-TOF)</t>
  </si>
  <si>
    <t>تصوير برداري مغزي SEIZURE MAPPING MRI شامل پروتكلهاي مغزي با و بدون؛ FLAIR، DWI/ADC، DSC Perfusion, CE-MRA(3D-TOF)</t>
  </si>
  <si>
    <t xml:space="preserve">بیهوشی برای انجام خدمات؛ رادیوتراپی، پزشکی هسته ای، PET-CT، MRI، </t>
  </si>
  <si>
    <t>پرداختی بیمه تهران</t>
  </si>
  <si>
    <t xml:space="preserve">ح </t>
  </si>
  <si>
    <t xml:space="preserve">پذيرش و ثبت نمونه های آزمايشگاهي </t>
  </si>
  <si>
    <t>خونگيري وريدي يا مويرگي، يک يا چند نوبت</t>
  </si>
  <si>
    <t xml:space="preserve"> (به ازاي هر روز برای بیماران سرپایی یا بستري، اين کد صرفا يکبار قابل محاسبه و گزارش مي باشد)</t>
  </si>
  <si>
    <t xml:space="preserve">خونگیری وریدی یا مویرگی یک یا چند بار با لوله خلاء </t>
  </si>
  <si>
    <t xml:space="preserve">خونگيري وريدي از کودکان زير 5 سال </t>
  </si>
  <si>
    <t xml:space="preserve">خونگيري با استفاده از لوله خلاء از کودکان زير 5 سال </t>
  </si>
  <si>
    <t xml:space="preserve">جمع آوري نمونه ترشحات واژن، پروستات يا مجراي ادراري </t>
  </si>
  <si>
    <t xml:space="preserve">جمع‌آوري ترشحات نوک پستان </t>
  </si>
  <si>
    <t xml:space="preserve">اندازه‌گيري کمّي حجم ادرار جمع‌آوري شده در مدت زمان معين </t>
  </si>
  <si>
    <t xml:space="preserve">جمع‌آوري شيره معده يا دوازدهه يک نوبت </t>
  </si>
  <si>
    <t xml:space="preserve">جمع‌آوري شيره معده بعد از تحريك با هيستامين يا مواد محرک مشابه </t>
  </si>
  <si>
    <t xml:space="preserve">نمونه‌گيري از ضايعات قارچي، گال، ليشمانيا و موارد مشابه </t>
  </si>
  <si>
    <t xml:space="preserve">آزمايش بيوشيميايي تك درخواستي ادرار ، حداكثر تا 2 آزمايش، هر كدام </t>
  </si>
  <si>
    <t xml:space="preserve">آزمايش تجسس ميكروسكوپي ادرار به تنهايي </t>
  </si>
  <si>
    <t xml:space="preserve">اندازه گيري کمّي وزن مخصوص ادرار </t>
  </si>
  <si>
    <t xml:space="preserve">اندازه گيري کيفي یا نيمه كمي ميكروآلبومينوري با نوار تست يا ساير روشها </t>
  </si>
  <si>
    <t xml:space="preserve">اندازه‌گيري کمّي پروتئين در ادرار جمع‌آوري شده در مدت زمان معين </t>
  </si>
  <si>
    <t xml:space="preserve">اندازه گيري کيفي یا نيمه کمّي پروتئين بنس جونز در ادرار به روش شيميايي و حرارتي </t>
  </si>
  <si>
    <t xml:space="preserve">اندازه گيري کمّي هموگلوبين، اگزالات، سيترات و يا پنتوز در ادرار به روش غير آنزيمي </t>
  </si>
  <si>
    <t xml:space="preserve">اندازه گيري کيفي اوروبيلينوژن ادرار </t>
  </si>
  <si>
    <t xml:space="preserve">اندازه گيري کمّي اوروبيلينوژن ادرار </t>
  </si>
  <si>
    <t xml:space="preserve">آزمايش کيفي کلريد فريک براي غربالگري بيماريهاي متابوليک ژنتيکي از جمله PKU (تجسس اسيد فنيل پيرويک) در ادرار </t>
  </si>
  <si>
    <t xml:space="preserve">آزمايش کيفي/نيمه کمّي براي غربالگري الکاپتونوري (تجسس اسيد هموژنتيسيك) در ادرار </t>
  </si>
  <si>
    <t xml:space="preserve">اندازه‌گيري کمّي مس سرم </t>
  </si>
  <si>
    <t xml:space="preserve">اندازه‌گيري کمّي مس ادرار 24 ساعته </t>
  </si>
  <si>
    <t xml:space="preserve">اندازه گيري کيفي/نيمه کمّي تيروزين ادرار </t>
  </si>
  <si>
    <t xml:space="preserve">اندازه گيري کيفي/نيمه کمّي سيستين و هموسيستين ادرار </t>
  </si>
  <si>
    <t xml:space="preserve">اندازه گيري کيفي/نيمه کمّي هموسيستين ادرار </t>
  </si>
  <si>
    <t xml:space="preserve">تجسس ميکروسکوپي گلبول قرمز ديسمورفيك در ادرار </t>
  </si>
  <si>
    <t xml:space="preserve">اندازه گيري کيفي/نيمه کمّي مواد احيا كننده در ادرار </t>
  </si>
  <si>
    <t xml:space="preserve">تجسس ميکروسکوپي دانه‌هاي متاكروماتيك در ادرار </t>
  </si>
  <si>
    <t xml:space="preserve">آزمايش Addis Count </t>
  </si>
  <si>
    <t xml:space="preserve">اندازه‌گيري کمّي اكسالات به روش آنزيمي در ادرار 24 ساعته </t>
  </si>
  <si>
    <t xml:space="preserve">اندازه گيري کمّي سيترات به روش آنزيمي در ادرار 24 ساعته </t>
  </si>
  <si>
    <t xml:space="preserve">اندازه گيري کمّي گلوكز خون/سرم/پلاسما </t>
  </si>
  <si>
    <t xml:space="preserve">اندازه گيري کمّي گلوكز خون/سرم/پلاسما، 2 ساعت پس از صرف صبحانه (2hpp) </t>
  </si>
  <si>
    <t xml:space="preserve">آزمايش تحمل گلوكز با حداقل 4 نمونه (GTT) </t>
  </si>
  <si>
    <t xml:space="preserve">اندازه گيري کمّي اوره خون/سرم/پلاسما </t>
  </si>
  <si>
    <t xml:space="preserve">اندازه گيري کمّي اوره ادار </t>
  </si>
  <si>
    <t xml:space="preserve">اندازه گيري کمّي كراتينين خون/سرم/پلاسما </t>
  </si>
  <si>
    <t xml:space="preserve">اندازه گيري کمّي كراتينين ادرار </t>
  </si>
  <si>
    <t xml:space="preserve">اندازه گيري کمّي اسيد اوريك خون/سرم/پلاسما </t>
  </si>
  <si>
    <t xml:space="preserve">اندازه گيري کمّي اسيد اوريك ادرار </t>
  </si>
  <si>
    <t xml:space="preserve">اندازه گيري کمّي تري‌گليسيريد در خون/سرم/پلاسما </t>
  </si>
  <si>
    <t xml:space="preserve">اندازه گيري کمّي كلسترول در خون/سرم/پلاسما </t>
  </si>
  <si>
    <t xml:space="preserve">اندازه‌گيري کمّي HDL-Cholesterol در سرم/پلاسما </t>
  </si>
  <si>
    <t xml:space="preserve">اندازه‌گيري کمّي LDL- Cholesterol در سرم/پلاسما </t>
  </si>
  <si>
    <t xml:space="preserve">اندازه‌گيري کمّي سديم خون/سرم/پلاسما </t>
  </si>
  <si>
    <t xml:space="preserve">اندازه‌گيري کمّي سديم ادرار </t>
  </si>
  <si>
    <t xml:space="preserve">اندازه‌گيري کمّي پتاسيم خون/سرم/پلاسما </t>
  </si>
  <si>
    <t xml:space="preserve">اندازه‌گيري کمّي پتاسيم ادرار </t>
  </si>
  <si>
    <t xml:space="preserve">اندازه‌گيري کمّي کلر خون/سرم/پلاسما </t>
  </si>
  <si>
    <t xml:space="preserve">اندازه‌گيري کمّي کلر ادرار </t>
  </si>
  <si>
    <t xml:space="preserve">اندازه‌گيري کمّي دي اكسيدكربن يا بي‌كربنات </t>
  </si>
  <si>
    <t xml:space="preserve">اندازه گيري کمّي ليتيم سرم </t>
  </si>
  <si>
    <t xml:space="preserve">اندازه گيري کمّي كلسيم سرم/پلاسما </t>
  </si>
  <si>
    <t xml:space="preserve">اندازه گيري کمّي كلسيم ادرار </t>
  </si>
  <si>
    <t xml:space="preserve">اندازه گيري کمّي كلسيم يونيزه خون/سرم/پلاسما </t>
  </si>
  <si>
    <t xml:space="preserve">اندازه گيري کمّي فسفر سرم/پلاسما </t>
  </si>
  <si>
    <t xml:space="preserve">اندازه گيري کمّي ادرار </t>
  </si>
  <si>
    <t xml:space="preserve">اندازه‌گيري کمّي آهن سرم/پلاسما </t>
  </si>
  <si>
    <t xml:space="preserve">اندازه‌گيري ظرفيت اتصال آهن(TIBC) </t>
  </si>
  <si>
    <t>اندازه گیری کمی پروتئین خون</t>
  </si>
  <si>
    <t>اندازه گیری کمی آلبومین خون</t>
  </si>
  <si>
    <t xml:space="preserve">اندازه‌گيري کمّي پروتئين توتال سرم و تعيين نسبت آلبومين به گلوبولين </t>
  </si>
  <si>
    <t xml:space="preserve">اندازه‌گيري کمّي بيليروبين سرم/پلاسما (شامل بيليروبين توتال و مستقيم) </t>
  </si>
  <si>
    <t xml:space="preserve">اندازه‌گيري کمّي فعاليت آنزيم ((AST SGOT در سرم/پلاسما </t>
  </si>
  <si>
    <t xml:space="preserve">اندازه‌گيري کمّي فعاليت آنزيم ((ALT SGPT در سرم/پلاسما </t>
  </si>
  <si>
    <t xml:space="preserve">اندازه‌گيري کمّي فعاليت آنزيم فسفاتاز قليايي (ALP) در سرم/پلاسما </t>
  </si>
  <si>
    <t xml:space="preserve">اندازه‌گيري کمّي فعاليت آنزيم اسيد فسفاتاز توتال (ACP) در سرم/پلاسما </t>
  </si>
  <si>
    <t xml:space="preserve">اندازه‌گيري کمّي فعاليت آنزيم اسيد فسفاتاز پروستاتيك در سرم/پلاسما </t>
  </si>
  <si>
    <t xml:space="preserve">اندازه‌گيري کمّي فعاليت آنزيم لاکتات دهيدروژناز ((LD LDH در سرم/پلاسما </t>
  </si>
  <si>
    <t xml:space="preserve">اندازه‌گيري کمّي فعاليت آنزيم لاکتات دهيدروژناز ((LD LDH در مایعات بدن </t>
  </si>
  <si>
    <t xml:space="preserve">اندازه‌گيري کمّي ايزوآنزيم‌هاي لاکتات دهيدروژناز (LD) در سرم/پلاسما </t>
  </si>
  <si>
    <t xml:space="preserve">اندازه‌گيري کمّي فعاليت آنزيم کراتين فسفوکيناز CPK) CK) توتال در سرم/پلاسما </t>
  </si>
  <si>
    <t xml:space="preserve">اندازه‌گيري کمی ايزو آنزيم کراتين فسفوکيناز CPK-MB در سرم/پلاسما </t>
  </si>
  <si>
    <t xml:space="preserve">اندازه‌گيري کمی MASSـMBـCPK </t>
  </si>
  <si>
    <t>(این کد با کدهای CPK و میوگلوبین و تروپونین قابل محاسبه و گزارش نمی‌باشد) (صرفا در مراکز درمانی بستری و اورژانس تحت پوشش بیمه می‌باشد)</t>
  </si>
  <si>
    <t xml:space="preserve">اندازه‌گيري کمّي فعاليت آنزيم آلدولاز در سرم/پلاسما </t>
  </si>
  <si>
    <t xml:space="preserve"> آزمايش بررسي فعاليت آنزيم G6PD گلبول قرمز </t>
  </si>
  <si>
    <t xml:space="preserve">اندازه‌گيري کمّي فعاليت آنزيم آميلاز در سرم/پلاسما </t>
  </si>
  <si>
    <t xml:space="preserve">اندازه‌گيري کمّي فعاليت آنزيم آميلاز در ادرار </t>
  </si>
  <si>
    <t xml:space="preserve">اندازه‌گيري کمّي فعاليت آنزيم ليپاز در سرم/پلاسما </t>
  </si>
  <si>
    <t xml:space="preserve">اندازه‌گيري کمّي فعاليت آنزيم ايزوسيترات دهيدروژناز در سرم/پلاسما </t>
  </si>
  <si>
    <t xml:space="preserve">اندازه‌گيري کمّي فعاليت آنزيم سوربيتول دهيدروژناز در سرم/پلاسما </t>
  </si>
  <si>
    <t xml:space="preserve">اندازه‌گيري کمّي فعاليت آنزيم گاماگلوتاميل ترانسفراز(GGT) در سرم/پلاسما </t>
  </si>
  <si>
    <t xml:space="preserve">اندازه‌گيري کمّي فعاليت آنزيم لوسين آمينوپپتيداز(LAP) در سرم/پلاسما </t>
  </si>
  <si>
    <t xml:space="preserve">اندازه‌گيري کمّي فعاليت آنزيم لوسين آمينوپپتيداز(LAP) در ادرار و مایعات بدن </t>
  </si>
  <si>
    <t xml:space="preserve">اندازه‌گيري کمّي فعاليت آنزيم 5- نوكلئوتيداز (NT-5) در سرم/پلاسما </t>
  </si>
  <si>
    <t xml:space="preserve">اندازه‌گيري کمّي فعاليت آنزيم كولين استراز سرم </t>
  </si>
  <si>
    <t xml:space="preserve">اندازه‌گيري کمّي فعاليت آنزيم كولين استراز خون كامل </t>
  </si>
  <si>
    <t xml:space="preserve">اندازه‌گيري کمّي فعاليت آنزيم آدنوزين دي آميناز (ADA) در سرم/پلاسما </t>
  </si>
  <si>
    <t xml:space="preserve">اندازه‌گيري کمّي فعاليت آنزيم آدنوزين دي آميناز (ADA) در مايعات بدن </t>
  </si>
  <si>
    <t xml:space="preserve">اندازه‌گيري کمّي پيروات در سرم/پلاسما </t>
  </si>
  <si>
    <t xml:space="preserve">اندازه‌گيري کمّي لاكتات در سرم/پلاسما </t>
  </si>
  <si>
    <t xml:space="preserve">اندازه گيري کمّي فعاليت موراميداز در سرم/پلاسما </t>
  </si>
  <si>
    <t xml:space="preserve">اندازه گيري كليرانس كراتينين (برمبناي اندازه گيري کراتينين در سرم و ادرار) </t>
  </si>
  <si>
    <t xml:space="preserve">اندازه گيري كليرانس اوره (برمبناي اندازه گيري کراتينين در سرم و ادرار) </t>
  </si>
  <si>
    <t xml:space="preserve">اندازه گيري کمّي هومووانيليک اسيد (HVA) به روش HPLC در ادرار </t>
  </si>
  <si>
    <t>اندازه گیری هر آنالیت شیمی بالینی که در فهرست خدمات مشخص نشده است</t>
  </si>
  <si>
    <t xml:space="preserve">اندازه گيري کمّي آمينواسيدها به ازاي يک يا چند آمينواسيد در سرم/پلاسما </t>
  </si>
  <si>
    <t xml:space="preserve">اندازه گيري کمّي آمينواسيدها به ازاي يک يا چند آمينواسيد در ادرار و مایعات بدن </t>
  </si>
  <si>
    <t xml:space="preserve">آزمايش چالش گلوکز (GCT) </t>
  </si>
  <si>
    <t xml:space="preserve">اندازه گيري PH مايعات بدن به جز خون و ادرار </t>
  </si>
  <si>
    <t xml:space="preserve">آزمايش الکتروفورز ايمونوفيکساسيون؛ ساير مايعات بدن با تغليظ (براي مثال ادرار ،CSF) </t>
  </si>
  <si>
    <t xml:space="preserve">آزمايش الکتروفورزيس هموگلوبين همراه اندازه گيري هموگلوبين F به روش شيميايي و هموگلوبين 2 A به روش ستون توا ماً </t>
  </si>
  <si>
    <t xml:space="preserve">آزمايش الكـتروفورز همـوگلوبين به روش سيترات آگار به منظور افتراق هموگلوبين‌هاي غيرطبيعي </t>
  </si>
  <si>
    <t xml:space="preserve">آزمايش کيفي ايزوپروپانل و حرارت (تعيين هموگلوبين ناپايدار) </t>
  </si>
  <si>
    <t xml:space="preserve">اندازه گيري کمّي نسبت زنجيره‌هاي گلوبين به روش بيوسنتز In vitro </t>
  </si>
  <si>
    <t xml:space="preserve">اندازه گيري کمّي هموگلوبين جنيني (HbF) به روش شيميايي </t>
  </si>
  <si>
    <t xml:space="preserve">اندازه گيري کمّي هموگلوبين 2 A به روش کروماتوگرافي ستوني </t>
  </si>
  <si>
    <t xml:space="preserve">آزمايش الكتروفورزيس پروتئين‌هاي سرم </t>
  </si>
  <si>
    <t xml:space="preserve">آزمايش الکتروفورزيس پروتئين هاي ادرار </t>
  </si>
  <si>
    <t xml:space="preserve">آزمايش الکتروفورزيس پروتئين هاي مایع نخاع </t>
  </si>
  <si>
    <t xml:space="preserve">آزمايش الكتروفورزيس زنجيره‌هاي گلوبين </t>
  </si>
  <si>
    <t xml:space="preserve">آزمايش الكتروفورزيس ليپوپروتئين‌هاي سرم </t>
  </si>
  <si>
    <t xml:space="preserve">آزمايش الکتروفورزيس آپوليپوپروتئين ها سرم </t>
  </si>
  <si>
    <t xml:space="preserve">آزمايش ايمونو الكتروفورزيس سرم </t>
  </si>
  <si>
    <t xml:space="preserve">آزمايش ايمونو الكتروفورزيس ادرار </t>
  </si>
  <si>
    <t xml:space="preserve">آزمايش الكتروفورزيس براي تعيين ايزوآنزيم‌هاي CK، LD و آلكالن فسفاتاز </t>
  </si>
  <si>
    <t xml:space="preserve">آزمايش Current Immuno Electrophoresis) CCIE Counter) </t>
  </si>
  <si>
    <t xml:space="preserve">آزمايش اندازه گيري کيفي آناليت (ها) با استفاده از كروماتوگرافي ستوني (مانند گاز، مايع و HPLC) </t>
  </si>
  <si>
    <t xml:space="preserve">آزمايش اندازه گيري کمّي آناليت (ها) با استفاده از كروماتوگرافي ستوني (مانند گاز، مايع و HPLC) </t>
  </si>
  <si>
    <t xml:space="preserve">آزمايش كروماتوگرافي كاغذي يك بعدي </t>
  </si>
  <si>
    <t xml:space="preserve">آزمايش كروماتوگرافي كاغذي دو بعدي </t>
  </si>
  <si>
    <t xml:space="preserve">آزمايش كروماتوگرافي لايه نازک (Thin layer) </t>
  </si>
  <si>
    <t xml:space="preserve">آزمايش كروماتوگرافي لايه نازک (Thin layer) مواد روان گردان، مخدر و داروها و متابولیت آن ها در خون </t>
  </si>
  <si>
    <t xml:space="preserve">آزمايش كروماتوگرافي لايه نازک (Thin layer) مواد روان گردان، مخدر و داروها و متابولیت آن ها در ادرار </t>
  </si>
  <si>
    <t xml:space="preserve">آزمايش كروماتوگرافي لايه نازک (Thin layer) متابولیت مرتبط با بیماری های متابولیک در خون </t>
  </si>
  <si>
    <t xml:space="preserve">آزمايش كروماتوگرافي لايه نازک (Thin layer) مواد روان گردان، مخدر و داروها و متابولیت آن ها در ادرار و مایعات بدن </t>
  </si>
  <si>
    <t xml:space="preserve">اندازه‌گيري کمّي هموگلوبين گليكوزيله (HbA1C) در خون </t>
  </si>
  <si>
    <t xml:space="preserve">اندازه‌گيري کمّي هر يك از فلزات سنگين در مايعات بدن به روش جذب اتمي (Fe ،Zn ، Hg و ساير موارد) </t>
  </si>
  <si>
    <t xml:space="preserve">اندازه‌گيري کمّي منيزيم خون يا ساير فلزات سنگين به روش اسپكتروفتومتري </t>
  </si>
  <si>
    <t xml:space="preserve">اندازه‌گيري کمّي منيزيم يونيزه خون به روش اسپكتروفتومتري </t>
  </si>
  <si>
    <t xml:space="preserve">تجسس و تشخيص مواد مخدر(مانند مورفين و مپريدين) در خون/سرم/پلاسما </t>
  </si>
  <si>
    <t xml:space="preserve">تجسس و تشخيص مواد مخدر(مانند مورفين و مپريدين) در ادرار </t>
  </si>
  <si>
    <t xml:space="preserve">اندازه گيري کيفي/نيمه کمّي اسيد استيل سالسيليك (آسپيرين) </t>
  </si>
  <si>
    <t xml:space="preserve">اندازه گيري کمّي اسيد استيل سالسيليك (آسپيرين) </t>
  </si>
  <si>
    <t xml:space="preserve">اندازه‌گيري کمّي باربيتورات ها به طريق شيميايي </t>
  </si>
  <si>
    <t xml:space="preserve"> اندازه‌گيري کمّي كاربامازپين و داروهاي ضد صرع و آنتي بيوتيك‌ها در خون/سرم/پلاسما </t>
  </si>
  <si>
    <t xml:space="preserve"> اندازه‌گيري کمّي سيكلوسپورين در خون/سرم/پلاسما </t>
  </si>
  <si>
    <t xml:space="preserve"> اندازه‌گيري کمّي Tacrolimous در خون/سرم/پلاسما </t>
  </si>
  <si>
    <t xml:space="preserve"> اندازه‌گيري کمّي سطح ساير داروها در خون/سرم/پلاسما یا ادرار </t>
  </si>
  <si>
    <t xml:space="preserve"> اندازه گيري کمّي 5-هيدروكسي اندول استيك اسيد (5HIAA) در ادرار </t>
  </si>
  <si>
    <t xml:space="preserve"> اندازه گيري کمّي وانيليل مندليك اسيد (VMA) در ادرار </t>
  </si>
  <si>
    <t xml:space="preserve"> اندازه‌گيري کمّي متيل موالونيك اسيد (M/M/A) در ادرار </t>
  </si>
  <si>
    <t xml:space="preserve"> اندازه گيري کمّي كتكول آمين‌هاي در خون/سرم/پلاسما </t>
  </si>
  <si>
    <t xml:space="preserve"> اندازه گيري کمّي كتكول آمين‌هاي در ادرار </t>
  </si>
  <si>
    <t xml:space="preserve"> اندازه گيري کمّي نورآدرنالین در خون/سرم/پلاسما </t>
  </si>
  <si>
    <t xml:space="preserve"> اندازه گيري کمّي نورآدرنالین در ادرار </t>
  </si>
  <si>
    <t xml:space="preserve">اندازه‌گيري کمّي متانفرين، نورمتانفرين آزاد در سرم </t>
  </si>
  <si>
    <t xml:space="preserve">اندازه‌گيري کمّي متانفرين، نورمتانفرين در ادرار </t>
  </si>
  <si>
    <t xml:space="preserve">اندازه‌گيري کمّي 17-كتواستروئيدها در ادرار </t>
  </si>
  <si>
    <t xml:space="preserve">اندازه‌گيري کمّي 17-هيدروكسي استروئيدها در ادرار </t>
  </si>
  <si>
    <t xml:space="preserve">آزمايش اسپكتروفتومتريك مايع آمنيوتيك </t>
  </si>
  <si>
    <t xml:space="preserve">اندازه‌گيري کمّي بيليروبين در مايع آمنيوتيك </t>
  </si>
  <si>
    <t xml:space="preserve">اندازه‌گيري کمّي لسيتين و اسفنگوميلين در مايع آمنيوتيك </t>
  </si>
  <si>
    <t xml:space="preserve">آزمايش ثبات كف (Foam Stability Test) در مايع آمنيوتيك </t>
  </si>
  <si>
    <t xml:space="preserve"> اندازه‌گيري کمّي هيدروكسي پرولين آزاد در ادرار </t>
  </si>
  <si>
    <t xml:space="preserve"> اندازه‌گيري کمّي هيدروكسي پرولين توتال در ادرار </t>
  </si>
  <si>
    <t xml:space="preserve">اندازه‌گيري کيفي/نيمه کمّي اسيد موكوپلي ساكاريدهاي ادرار </t>
  </si>
  <si>
    <t xml:space="preserve">اندازه‌گيري کمّي اسيد موكوپلي ساكاريدهاي ادرار </t>
  </si>
  <si>
    <t xml:space="preserve">آزمايش اسيد معده شامل اندازه گيري کمّي اسيد کلريدريک آزاد، اسيديته توتال، براي هر نمونه </t>
  </si>
  <si>
    <t xml:space="preserve">اندازه گيري فاكتور داخلي (Intrinsic Factor) در شيره معده </t>
  </si>
  <si>
    <t xml:space="preserve">جمع‌آوري نمونه عرق </t>
  </si>
  <si>
    <t xml:space="preserve">اندازه‌گيري کمّي دلتا آمينولوولينيك(Delta-ALA) در ادرار </t>
  </si>
  <si>
    <t xml:space="preserve">اندازه‌گيري کمّي پورفيرين در ادرار </t>
  </si>
  <si>
    <t xml:space="preserve">اندازه گيري کيفي/نيمه کمي اوروپورفيرين در ادرار </t>
  </si>
  <si>
    <t xml:space="preserve">اندازه‌گيري کمّي اوروپورفيرين ادرار </t>
  </si>
  <si>
    <t xml:space="preserve">اندازه گيري کيفي/نيمه کمي كوپروپورفيرين در ادرار </t>
  </si>
  <si>
    <t xml:space="preserve">اندازه گيري کمّي كوپروپورفيرين خون </t>
  </si>
  <si>
    <t xml:space="preserve">اندازه گيري کمّي كوپروپورفيرين ادرار </t>
  </si>
  <si>
    <t xml:space="preserve">اندازه گيري کمّي كوپروپورفيرين مدفوع </t>
  </si>
  <si>
    <t xml:space="preserve">اندازه گيري کيفي/نيمه کمي پورفوبيلينوژن ادرار </t>
  </si>
  <si>
    <t xml:space="preserve">اندازه گيري کمّي پورفوبيلينوژن ادرار </t>
  </si>
  <si>
    <t xml:space="preserve">اندازه گيري کمّي اوروبيلينوژن در ادرار </t>
  </si>
  <si>
    <t xml:space="preserve">اندازه گيري کمّي اوروبيلينوژن در مدفوع </t>
  </si>
  <si>
    <t xml:space="preserve">اندازه‌گيري کمّي فنيل آلانين يا تيروزين به روش شيميايي در سرم/پلاسما </t>
  </si>
  <si>
    <t xml:space="preserve">اندازه‌گيري کمّي فنيل آلانين يا تيروزين به روش شيميايي در ادرار </t>
  </si>
  <si>
    <t xml:space="preserve">اندازه‌گيري کمّي سرولوپلاسمين به روش شيميايي در سرم/پلاسما </t>
  </si>
  <si>
    <t xml:space="preserve">اندازه‌گيري کمّي آمونياك خون/پلاسما </t>
  </si>
  <si>
    <t xml:space="preserve">اندازه گيري کمّي اسيد لاكتيك خون/پلاسما </t>
  </si>
  <si>
    <t xml:space="preserve">اندازه گيري کمّي اسيد لاكتيك مایع مغزی نخاعی </t>
  </si>
  <si>
    <t xml:space="preserve">اندازه گيري کمّي الكل (اتانول) در هر نوع نمونه باليني به جز هواي بازدمي </t>
  </si>
  <si>
    <t xml:space="preserve">اندازه گيري کمّي ميوگلوبين (Myoglobin) خون/پلاسما/ سرم </t>
  </si>
  <si>
    <t xml:space="preserve">اندازه گيري کمّي ميوگلوبين (Myoglobin) ادرار </t>
  </si>
  <si>
    <t xml:space="preserve">اندازه گيري کمّي مِت هموگلوبين (Methemoglobin) خون </t>
  </si>
  <si>
    <t xml:space="preserve">اندازه گيري کيفي/نيمه کمّي تروپونين قلبي در خون/سرم/پلاسما </t>
  </si>
  <si>
    <t xml:space="preserve">اندازه گيري کمّي تروپونين قلبي در خون/سرم/پلاسما </t>
  </si>
  <si>
    <t xml:space="preserve">اندازه گيري کمّي Homosysteine سرم/پلاسما </t>
  </si>
  <si>
    <t xml:space="preserve">اندازه گيري کمّي Homosysteine ادرار </t>
  </si>
  <si>
    <t xml:space="preserve">اندازه گيري کمّي گالاكتوز سرم/پلاسما </t>
  </si>
  <si>
    <t xml:space="preserve">اندازه گيري کمّي گالاكتوز ادرار </t>
  </si>
  <si>
    <t xml:space="preserve">آزمايش جذب دي گزيلوز </t>
  </si>
  <si>
    <t xml:space="preserve">آزمايش تحمل لاكتوز </t>
  </si>
  <si>
    <t xml:space="preserve">آزمايش تحمل گلوكاگون </t>
  </si>
  <si>
    <t xml:space="preserve">آزمايش تحمل تالبوتاميد </t>
  </si>
  <si>
    <t xml:space="preserve">آزمايش گازهاي خوني شامل (HCO3, PO2, PCO2, PH, CO2) و محاسبه O2 اشباع </t>
  </si>
  <si>
    <t xml:space="preserve">اندازه گيري گازهاي خوني شامل (PH, PO2, PCO2, CO2, HCO3)، محاسبه اشباع O2، همراه با سديم، پتاسيم، کلسيم، هموگلوبين، هماتوکريت، گلوکز و لاکتات خون </t>
  </si>
  <si>
    <t xml:space="preserve">اندازه‌گيري کمّي مونواكسيدكربن يا كربوكسي هموگلوبين در خون </t>
  </si>
  <si>
    <t xml:space="preserve">اندازه‌گيري کيفي/ نيمه کمّي منواكسيد كربن يا كربوكسي هموگلوبين در خون </t>
  </si>
  <si>
    <t xml:space="preserve">اندازه‌گيري كيفي/ نيمه كمي استن و اجسام كتوني سرم/ پلاسما </t>
  </si>
  <si>
    <t xml:space="preserve">اندازه گيري کمّي اسمولا ليته پلاسما يا ساير مايعات بدن </t>
  </si>
  <si>
    <t xml:space="preserve">اندازه‌گيري کمّي بتا-كاروتن سرم </t>
  </si>
  <si>
    <t xml:space="preserve">اندازه‌گيري کمّي اسيدآسكوربيك (ويتامينC) سرم/پلاسما </t>
  </si>
  <si>
    <t xml:space="preserve">اندازه گيري کمّي تيامين (ويتامين B1) خون/سرم/پلاسما </t>
  </si>
  <si>
    <t xml:space="preserve">اندازه گيري کمّي ريبوفلاوين (ويتامين B2) گلبول قرمز/سرم/پلاسما </t>
  </si>
  <si>
    <t xml:space="preserve">اندازه گيري کمّي ريبوفلاوين (ويتامين B2) گلبول ادرار </t>
  </si>
  <si>
    <t xml:space="preserve">اندازه گيري کمّي فوليك اسيد سرم/پلاسما </t>
  </si>
  <si>
    <t xml:space="preserve">اندازه گيري کمّي سيانوکوبالامين (ويتامين B1) گلبول قرمز/سرم/پلاسما </t>
  </si>
  <si>
    <t xml:space="preserve">اندازه‌گيري کمّي رتينول (ويتامين A) سرم </t>
  </si>
  <si>
    <t xml:space="preserve">آزمايش حلاليت براي تشخيص کم‌خوني سلول داسي (Solubility Test) Dithionite Rapid Test </t>
  </si>
  <si>
    <t xml:space="preserve">اندازه گيري کمّي ترانسفرين (Transferrin) سرم/پلاسما </t>
  </si>
  <si>
    <t xml:space="preserve">آزمايش اشباع ترانسفرين (Transferrin Saturation ) سرم </t>
  </si>
  <si>
    <t xml:space="preserve">اندازه گيري رسپتورهاي ترانسفرين سرم/پلاسما </t>
  </si>
  <si>
    <t xml:space="preserve">تجزيه سنگ‌هاي ادراري و كيسه صفرا </t>
  </si>
  <si>
    <t xml:space="preserve">اندازه گيري کمّي ديگوکسين(Digoxin ) سرم/پلاسما </t>
  </si>
  <si>
    <t xml:space="preserve">اندازه گيري کمّي فريتين سرم/پلاسما </t>
  </si>
  <si>
    <t xml:space="preserve">اندازه گيري کمّي تيروزين به روش HPLC سرم/پلاسما </t>
  </si>
  <si>
    <t xml:space="preserve">اندازه گيري کمّي تيروزين به روش HPLC ادرار </t>
  </si>
  <si>
    <t xml:space="preserve">اندازه‌گيري کمّي فنيل آلانين به روش HPLC سرم/پلاسما </t>
  </si>
  <si>
    <t xml:space="preserve">اندازه‌گيري کمّي فنيل آلانين به روش HPLC ادرار </t>
  </si>
  <si>
    <t>اندازه‌گيري کمّي تيروزين و فنيل آلانين به صورت همزمان به روش HPLC سرم/پلاسما (تایید تشخیص و پایش)</t>
  </si>
  <si>
    <t xml:space="preserve"> (در صورت غربالگري، کد * محسوب مي گردد)</t>
  </si>
  <si>
    <t xml:space="preserve">اندازه‌گيري کمّي تيروزين و فنيل آلانين به صورت همزمان به روش HPLC ادرار (تایید تشخیص و پایش) </t>
  </si>
  <si>
    <t>(در صورت غربالگري، کد * محسوب مي گردد)</t>
  </si>
  <si>
    <t xml:space="preserve">اندازه‌گيري کمّي هاپتوگلوبين خون/سرم/پلاسما </t>
  </si>
  <si>
    <t xml:space="preserve">اندازه گيري Arylsulfatase A,B,C ؛ هر كدام در سرم/پلاسما </t>
  </si>
  <si>
    <t xml:space="preserve">اندازه گيري Arylsulfatase A,B,C ؛ هر كدام در ادرار </t>
  </si>
  <si>
    <t xml:space="preserve">تجسس هموسيدرين در ادرار </t>
  </si>
  <si>
    <t xml:space="preserve">اندازه‌گيري کمّي هر يك از آپوليپوپروتئين‌ها سرم/پلاسما </t>
  </si>
  <si>
    <t xml:space="preserve">اندازه گيري کمّي (Lipoprotein a (Lpa سرم/پلاسما </t>
  </si>
  <si>
    <t xml:space="preserve">اندازه‌گيـــري کيفي/ نيمه کمّــي فعاليت آنزيم تريپسين در مايع دوازدهــه و مدفــوع Stool Trypsin Activity </t>
  </si>
  <si>
    <t xml:space="preserve">اندازه گيري کوکائين و متابوليت‌هاي آن در خون/سرم/پلاسما </t>
  </si>
  <si>
    <t xml:space="preserve">اندازه گيري کوکائين و متابوليت‌هاي آن در ادرار یا مایعات بدن </t>
  </si>
  <si>
    <t xml:space="preserve">اندازه گيري کمّي فنوباربيتال به روش HPLC در سرم/پلاسما </t>
  </si>
  <si>
    <t xml:space="preserve">اندازه گيري کمّي نورتريپتيلين به روش HPLC در سرم/پلاسما </t>
  </si>
  <si>
    <t xml:space="preserve">اندازه گيري کمّي Amphetamine يا Methamphetamineبه روش HPLC در سرم/پلاسما </t>
  </si>
  <si>
    <t xml:space="preserve">اندازه‌گيري کمّي ساير ويتامين‌ها به روش HPLC در نمونه هاي باليني </t>
  </si>
  <si>
    <t xml:space="preserve">اندازه گيري کيفي/نيمه کمّي متادون در خون/سرم/پلاسما </t>
  </si>
  <si>
    <t xml:space="preserve">اندازه گيري کيفي/نيمه کمّي متادون در ادرار </t>
  </si>
  <si>
    <t xml:space="preserve">اندازه گيري کمّي تئوفيلين سرم/پلاسما </t>
  </si>
  <si>
    <t xml:space="preserve">اندازه گيري کمّي Cystatin C سرم/پلاسما </t>
  </si>
  <si>
    <t xml:space="preserve">آزمايش هاي غربالگري بيماري هاي متابوليک Test Metabolic Disorders Screening (by TMS Method) براي 25 بيماري </t>
  </si>
  <si>
    <t xml:space="preserve">MDA </t>
  </si>
  <si>
    <t xml:space="preserve">اندازه گيري کمّي کاتالاز (Catalase ) در خون يا ادرار </t>
  </si>
  <si>
    <t xml:space="preserve">اندازه گيري کمّي گلوتاتيون ردوكتاز (GSH) در خون </t>
  </si>
  <si>
    <t xml:space="preserve">اندازه گيري کمّي T3 سرم/پلاسما </t>
  </si>
  <si>
    <t xml:space="preserve">‏ اندازه گيري کمّي T4 سرم/پلاسما </t>
  </si>
  <si>
    <t xml:space="preserve">اندازه گيري کمّي (T3 Uptake (T3RU سرم/پلاسما </t>
  </si>
  <si>
    <t xml:space="preserve">اندازه گيري کمّي (Thyroid Stimulating Hormone (TSH سرم/پلاسما </t>
  </si>
  <si>
    <t xml:space="preserve">اندازه‌گيري کمّي FreeT3 سرم/پلاسما </t>
  </si>
  <si>
    <t xml:space="preserve">اندازه گيري کمّي FreeT4 سرم/پلاسما </t>
  </si>
  <si>
    <t xml:space="preserve"> اندازه‌گيري کمّي (Thyrotropin-Releasing Hormone (TRH سرم/پلاسما </t>
  </si>
  <si>
    <t xml:space="preserve"> اندازه‌گيري کمّي Thyroglobulin سرم/پلاسما </t>
  </si>
  <si>
    <t xml:space="preserve"> اندازه‌گيري کمّي (Follicle stimulating hormone (FSH سرم/ پلاسما يا ادرار </t>
  </si>
  <si>
    <t xml:space="preserve"> اندازه‌گيري کمّي (LH) Luteinizing hormone خون </t>
  </si>
  <si>
    <t xml:space="preserve">اندازه‌گيري کمّي (LH) Luteinizing hormone ادرار </t>
  </si>
  <si>
    <t xml:space="preserve"> اندازه‌گيري کمّي پرولاکتين Prolactin سرم/پلاسما </t>
  </si>
  <si>
    <t xml:space="preserve"> اندازه‌گيري کمّي تستوسترون Testosteroneسرم/پلاسما </t>
  </si>
  <si>
    <t xml:space="preserve">اندازه‌گيري کمّي استراديول (E2) ادرار </t>
  </si>
  <si>
    <t xml:space="preserve"> اندازه‌گيري کمّي تستوسترون آزاد Free Testosterone سرم/پلاسما </t>
  </si>
  <si>
    <t xml:space="preserve">اندازه گیری کمّی دی هیدرو تستوسترون </t>
  </si>
  <si>
    <t xml:space="preserve"> اندازه‌گيري کمّي دي هيدرو اپي اندروسترون سولفات DHEA-S سرم/پلاسما </t>
  </si>
  <si>
    <t xml:space="preserve"> اندازه‌گيري کمّي دي هيدرو اپي اندروسترون DHEA سرم/پلاسما </t>
  </si>
  <si>
    <t xml:space="preserve"> اندازه‌گيري کمّي پروژسترون Progesterone سرم/پلاسما </t>
  </si>
  <si>
    <t xml:space="preserve"> اندازه‌گيري کمّي17-هيدروکسي پروژسترون 17-OH-Progesteron خون، سرم/پلاسما </t>
  </si>
  <si>
    <t xml:space="preserve"> اندازه‌گيري کمّي استراديول (E2) سرم/پلاسما </t>
  </si>
  <si>
    <t>اندازه‌گيري کمّي استراديول (E2) ادرار</t>
  </si>
  <si>
    <t xml:space="preserve"> اندازه‌گيري کمّي استريول (E3) سرم/ پلاسما </t>
  </si>
  <si>
    <t xml:space="preserve"> اندازه‌گيري کمّي اندروستنديون Androstenedione سرم/پلاسما </t>
  </si>
  <si>
    <t xml:space="preserve"> اندازه‌گيري کمّي هورمون پاراتيروتيد PTH سرم /پلاسما </t>
  </si>
  <si>
    <t xml:space="preserve"> اندازه‌گيري کمّي کلسي تونين Calcitonin سرم/پلاسما </t>
  </si>
  <si>
    <t xml:space="preserve"> اندازه‌گيري کمّي 25-هيدروکسي ويتامين D (25-Hydroxy Vitamin D) سرم/پلاسما </t>
  </si>
  <si>
    <t xml:space="preserve">اندازه‌گيري کمّي 1و25-هيدروکسي ويتامين D (1,25-Hydroxy Vitamin D) در سرم/پلاسما </t>
  </si>
  <si>
    <t xml:space="preserve"> اندازه‌گيري کمّي رنين (Renin)در پلاسما </t>
  </si>
  <si>
    <t xml:space="preserve"> اندازه‌گيري کمّي (Angiotensin Converting Enzyme (ACE در سرم/پلاسما </t>
  </si>
  <si>
    <t xml:space="preserve"> اندازه‌گيري کمّي Angiotensin II در پلاسما </t>
  </si>
  <si>
    <t xml:space="preserve"> اندازه‌گيري کمّي Aldosterone در سرم/پلاسما </t>
  </si>
  <si>
    <t xml:space="preserve"> اندازه‌گيري کمّي Aldosterone در ادرار </t>
  </si>
  <si>
    <t xml:space="preserve"> اندازه‌گيري کمّي اريتروپوئتين (EPO ) در سرم/پلاسما </t>
  </si>
  <si>
    <t xml:space="preserve"> اندازه‌گيري کمّي Adrenocorticotropic Hormone (ACTH) در پلاسما </t>
  </si>
  <si>
    <t xml:space="preserve"> اندازه‌گيري کمّي Cortisol در سرم/پلاسما </t>
  </si>
  <si>
    <t xml:space="preserve"> اندازه‌گيري کمّي Cortisol در ادرار </t>
  </si>
  <si>
    <t xml:space="preserve"> اندازه‌گيري کمّي هورمون رشد انساني (HGH) Human Growth Hormone در سرم/پلاسما سطح پایه </t>
  </si>
  <si>
    <t xml:space="preserve"> اندازه‌گيري کمّي HGH در سرم/پلاسما، بعد از تحريك یا مهار (L-Dopa ، ورزش یا سایر محرک ها)، به ازای هر بار،</t>
  </si>
  <si>
    <t xml:space="preserve"> (حداکثر تا 3 بار قابل گزارش و محاسبه می‌باشد) (کد 801555 با این کد قابل گزارش می‌باشد)</t>
  </si>
  <si>
    <t xml:space="preserve"> اندازه‌گيري کمّي Insulin در سرم </t>
  </si>
  <si>
    <t xml:space="preserve"> اندازه‌گيري کمّي C-Peptide در سرم </t>
  </si>
  <si>
    <t xml:space="preserve"> اندازه‌گيري کمّي Glucagon در سرم/پلاسما </t>
  </si>
  <si>
    <t xml:space="preserve"> اندازه‌گيري کمّي Gastrin در سرم </t>
  </si>
  <si>
    <t xml:space="preserve"> اندازه‌گيري کمّي Gastrin در سرم بعد از تحريك سكرتين </t>
  </si>
  <si>
    <t xml:space="preserve"> اندازه‌گيري کمّي Beta HCG در سرم/پلاسما </t>
  </si>
  <si>
    <t xml:space="preserve"> اندازه‌گيري کمّي Beta-HCG در سرم/پلاسما با تيتراژ حداقل با سه رقت </t>
  </si>
  <si>
    <t xml:space="preserve"> اندازه‌گيري کمّي وازوپرسين يا ADH در سرم/پلاسما </t>
  </si>
  <si>
    <t>اندازه‌گيري کمّي ميكروآلبومين در ادرار به روش الايزا یا ایمونوتوربیدیمتری</t>
  </si>
  <si>
    <t xml:space="preserve"> اندازه‌گيري کمّي هورمون هاي ديگري كه به روشهاي RIA و الايزا اندازه‌گيري مي‌شوند</t>
  </si>
  <si>
    <t xml:space="preserve"> (فهرست خدمات پیشنهادی آزمایشگاه مرجع وزارت بهداشت، با تایید دبیرخانه شورای عالی بیمه تحت پوشش بیمه پایه می‌باشد)</t>
  </si>
  <si>
    <t xml:space="preserve"> اندازه‌گيري کمّي IGF-1 Insulin Like Growth Factor 1)) </t>
  </si>
  <si>
    <t xml:space="preserve"> اندازه‌گيري کمّي Free Beta-HCG در سرم/پلاسما </t>
  </si>
  <si>
    <t>آنتي بادي ها يا هورمون هايي که به روش کمي لومينسانس، الکتروکمي لومينسانس و ELFA اندازه گيري مي‌شوند</t>
  </si>
  <si>
    <t>تومورمارکرهايي که به روش کمي لومينسانس، الکتروکمي لومينسانس و ELFA اندازه‌گيري مي‌شوند</t>
  </si>
  <si>
    <t xml:space="preserve"> (فهرست خدمات پیشنهادی آزمایشگاه مرجع وزارت بهداشت، با تایید دبیرخانه شورای عالی بیمه تحت پوشش بیمه پایه می‌باشد) </t>
  </si>
  <si>
    <t xml:space="preserve">اندازه‌گيري کمّي (CEA(Carcinoembryonic Antigen در سرم/ پلاسما </t>
  </si>
  <si>
    <t xml:space="preserve">اندازه‌گيري کمّي (CEA(Carcinoembryonic Antigen در مایعات بدن </t>
  </si>
  <si>
    <t xml:space="preserve"> اندازه‌گيري کمّي آلفا فتوپروتئين در سرم/ پلاسما </t>
  </si>
  <si>
    <t xml:space="preserve"> اندازه‌گيري کمّي آلفا فتوپروتئين در مايع آمنيون </t>
  </si>
  <si>
    <t xml:space="preserve"> اندازه‌گيري کمّي PSA در سرم/ پلاسما </t>
  </si>
  <si>
    <t xml:space="preserve"> اندازه‌گيري کمّي Free PSAدر سرم/ پلاسما </t>
  </si>
  <si>
    <t xml:space="preserve"> اندازه‌گيري کمّي(SHBG) Hormon Binding Globolin Sex در سرم/ پلاسما </t>
  </si>
  <si>
    <t xml:space="preserve">اندازه‌گيري کمّي CA 19-9 در سرم/ پلاسما و مايعات بدن </t>
  </si>
  <si>
    <t xml:space="preserve">اندازه‌گيري کمّي CA 15-3 در سرم/ پلاسما و مايعات بدن </t>
  </si>
  <si>
    <t xml:space="preserve">اندازه‌گيري کمّي CA 125 در سرم/ پلاسما و مايعات بدن </t>
  </si>
  <si>
    <t xml:space="preserve">تومورماركرهاي درج نشده ديگر </t>
  </si>
  <si>
    <t xml:space="preserve">(فهرست خدمات پیشنهادی آزمایشگاه مرجع وزارت بهداشت، با تایید دبیرخانه شورای عالی بیمه تحت پوشش بیمه پایه می‌باشد) </t>
  </si>
  <si>
    <t xml:space="preserve">اندازه‌گيري کمّي Cyfra 21-1 در سرم </t>
  </si>
  <si>
    <t xml:space="preserve">آنتی بادی Anti NSE(Neuron-Specific Enolase) </t>
  </si>
  <si>
    <t xml:space="preserve">آزمایش Chromogranin A به روش الایزا </t>
  </si>
  <si>
    <t xml:space="preserve">آزمايش CBC (هموگلوبين، هماتوكريت، شمارش گلبول قرمز و سفيد و پلاكت، انديس‌هاي سلولي) و شمارش افتراقي گلبولهاي سفيد </t>
  </si>
  <si>
    <t xml:space="preserve">آزمايش شمارش گلبولهاي سفيد به تنهايي </t>
  </si>
  <si>
    <t xml:space="preserve">اندازه‌گيري هموگلوبين </t>
  </si>
  <si>
    <t xml:space="preserve">اندازه‌گيري هماتوكريت </t>
  </si>
  <si>
    <t xml:space="preserve">شمارش رتيكولوسيت‌ها </t>
  </si>
  <si>
    <t xml:space="preserve">شمارش پلاكت‌ها </t>
  </si>
  <si>
    <t xml:space="preserve">اندازه گيري سديمانتاسيون گلبولهاي قرمز </t>
  </si>
  <si>
    <t xml:space="preserve">آزمايش تجسس سلول LE </t>
  </si>
  <si>
    <t xml:space="preserve">آزمايش شمارش افتراقي ائوزينوفيل در ترشحات بيني و ساير مايعات بدن </t>
  </si>
  <si>
    <t xml:space="preserve">آزمايش شمارش مطلق ائوزينوفيل در ادرار </t>
  </si>
  <si>
    <t xml:space="preserve">آزمايش شكنندگي گلبول‌هاي قرمز (Osmotic Fragility Test) </t>
  </si>
  <si>
    <t xml:space="preserve">آزمايش داسي شدن گلبول قرمز بوسيله متابيسولفيت سديم (Sickle cell Prep) </t>
  </si>
  <si>
    <t xml:space="preserve"> اندازه‌گيري کمّي هموگلوبين پلاسما </t>
  </si>
  <si>
    <t xml:space="preserve">آزمايش تجسس ميکروسکوپي گسترش خون از نظر انگل‌هايي نظيرمالاريا، بورليا، تريپانوزوم و ساير موارد مشابه </t>
  </si>
  <si>
    <t xml:space="preserve">آزمايش تجسس اجسام هاينز در خون محيطي </t>
  </si>
  <si>
    <t xml:space="preserve"> اندازه‌گيري کمّي Red Cell Mass </t>
  </si>
  <si>
    <t xml:space="preserve"> اندازه‌گيري کمّي Total Blood Volume </t>
  </si>
  <si>
    <t xml:space="preserve"> اندازه‌گيري کمّي Total Plasma Volume </t>
  </si>
  <si>
    <t>سایر آزمایش های خون شناسی که در فهرست خدمات مشخص نشده اند</t>
  </si>
  <si>
    <t xml:space="preserve"> اندازه‌گيري کمّي زمان سيلان خون (BT) </t>
  </si>
  <si>
    <t xml:space="preserve"> اندازه‌گيري کمّي زمان سيلان خون با روش IVY </t>
  </si>
  <si>
    <t xml:space="preserve"> اندازه‌گيري کمّي زمان انعقاد خون (CT) </t>
  </si>
  <si>
    <t xml:space="preserve"> اندازه‌گيري کمّي زمان پروتومبين (PT ) با تعيين ميزان INR </t>
  </si>
  <si>
    <t xml:space="preserve"> اندازه‌گيري کمّي زمان ترومبوپلاستين نسبي (PTT يا aPTT) </t>
  </si>
  <si>
    <t xml:space="preserve">بررسی مسیر داخلی انعقاد به روش ترومبوالاستومتری </t>
  </si>
  <si>
    <t xml:space="preserve">بررسی مسیر خارجی انعقاد به روش ترومبوالاستومتری </t>
  </si>
  <si>
    <t xml:space="preserve">بررسی اثر فیبرینوژن بر پروسه انغقاد خون به روش ترومبوالاستومتری </t>
  </si>
  <si>
    <t xml:space="preserve">بررسی اثر هپارین بر پروسه انغقاد خون به روش ترومبوالاستومتری </t>
  </si>
  <si>
    <t xml:space="preserve"> اندازه‌گيري کمّي فيبرينوژن </t>
  </si>
  <si>
    <t xml:space="preserve">بررسی اثر آپروتینین بر پروسه انغقاد خون به روش ترومبوالاستومتری </t>
  </si>
  <si>
    <t xml:space="preserve">آزمايش حل شدن فيبرين </t>
  </si>
  <si>
    <t xml:space="preserve">آزمايش مصرف پروترومبين </t>
  </si>
  <si>
    <t xml:space="preserve"> اندازه‌گيري کمّي زمان ترومبين (TT) </t>
  </si>
  <si>
    <t xml:space="preserve"> اندازه‌گيري کمّي زمان رپتيلاز </t>
  </si>
  <si>
    <t xml:space="preserve"> اندازه‌گيري کمّي میزان فاکتور انعقادی II </t>
  </si>
  <si>
    <t xml:space="preserve"> اندازه‌گيري کمّي میزان فاکتور انعقادی V </t>
  </si>
  <si>
    <t xml:space="preserve"> اندازه‌گيري کمّي میزان فاکتور انعقادی VII </t>
  </si>
  <si>
    <t xml:space="preserve"> اندازه‌گيري کمّي میزان فاکتور انعقادی VIII </t>
  </si>
  <si>
    <t xml:space="preserve"> اندازه‌گيري کمّي ميزان فاكتور انعقادي IX </t>
  </si>
  <si>
    <t xml:space="preserve"> اندازه‌گيري کمّي ميزان فاكتور انعقادي X </t>
  </si>
  <si>
    <t xml:space="preserve"> اندازه‌گيري کمّي ميزان فاكتور انعقادي XI </t>
  </si>
  <si>
    <t xml:space="preserve"> اندازه‌گيري کمّي ميزان فاكتور انعقادي XII </t>
  </si>
  <si>
    <t xml:space="preserve"> اندازه‌گيري کمّي مواد حاصل از تخريب فيبرين (FDP) (کد 802330 همزمان قابل گزارش و اخذ نمی‌باشد)</t>
  </si>
  <si>
    <t xml:space="preserve">آزمايش ليز شدن يوگلوبولين (ELT) </t>
  </si>
  <si>
    <t xml:space="preserve">اندازه‌گيري کمّي فاكتور فون ويلبراند </t>
  </si>
  <si>
    <t xml:space="preserve"> اندازه‌گيري کمّي فاكتور XIII </t>
  </si>
  <si>
    <t xml:space="preserve"> اندازه‌گيري کمّي فاكتورIII پلاكتي </t>
  </si>
  <si>
    <t xml:space="preserve"> اندازه‌گيري کمّي پروتئين C </t>
  </si>
  <si>
    <t xml:space="preserve"> اندازه‌گيري کمّي پروتئين S </t>
  </si>
  <si>
    <t xml:space="preserve"> اندازه‌گيري کمّي آنتي ترومبينIII يا ساير مهاركننده‌هاي فاكتور انعقادي و ضد انعقادي و فون‌ويلبراند فاكتور </t>
  </si>
  <si>
    <t xml:space="preserve">آزمايش تجمع پلاكت‌ها به ازاي هر معرف (Platelet aggregation) </t>
  </si>
  <si>
    <t xml:space="preserve">(برای پایش مقاومت به آسپرین و پلاویکس و در بیماران قلبی و سکته مغزی به ازاء هر فاکتور) (صرفا در موارد بستری و بستری موقت قابل گزارش و اخذ می‌باشد) </t>
  </si>
  <si>
    <t xml:space="preserve">آزمايش چسبندگي پلاكت (Platelet adhesion) </t>
  </si>
  <si>
    <t xml:space="preserve">آزمايش ركلسيفيكاسيون پلاسما (PRT) </t>
  </si>
  <si>
    <t xml:space="preserve">آزمايش جمع شدن لخته (Clot Retraction) </t>
  </si>
  <si>
    <t xml:space="preserve">آزمايش تشخيص آنتي بادي ضد پلاكتي به روش فلوسايتومتري </t>
  </si>
  <si>
    <t xml:space="preserve">آزمايش تشخيص آنتي بادي ضد پلاكتي به روشIF </t>
  </si>
  <si>
    <t xml:space="preserve"> اندازه‌گيري کمّي D-Dimer </t>
  </si>
  <si>
    <t xml:space="preserve">اندازه‌گيري (PVO-ELT) Post Venous Occlusion Euglobulin Lysis Time </t>
  </si>
  <si>
    <t xml:space="preserve">اندازه‌گيري کمّي (Plasminogen Activator Inhibitor) </t>
  </si>
  <si>
    <t xml:space="preserve">اندازه‌گيري TPA (Tissue Plasminogen Activator) </t>
  </si>
  <si>
    <t xml:space="preserve">آزمايش APC-R (Activated Protein C Resistance) </t>
  </si>
  <si>
    <t xml:space="preserve">آزمايش Functional Clotting Protein </t>
  </si>
  <si>
    <t xml:space="preserve"> اندازه‌گيري کمّي Plasmin Inhibitor </t>
  </si>
  <si>
    <t xml:space="preserve"> اندازه‌گيري کمّي Heparin </t>
  </si>
  <si>
    <t xml:space="preserve"> اندازه‌گيري کمّي فاكتورهاي انعقادي II,X,VII (هپاتوكمپلكس) </t>
  </si>
  <si>
    <t>سایر آزمایش‌های مربوط به انعقاد که در فهرست خدمات مشخص نشده اند</t>
  </si>
  <si>
    <t xml:space="preserve">آزمايش تعيين گروه خون ABO,Rh,Du </t>
  </si>
  <si>
    <t xml:space="preserve">آزمايش تعيين ژنوتيپ Rh (E ,e,C,c)؛ هر کدام </t>
  </si>
  <si>
    <t xml:space="preserve">آزمايش پانل سل (تشخيص آنتي‌بادي‌هاي غير طبيعي در سرم) </t>
  </si>
  <si>
    <t xml:space="preserve">آزمايش كراس ماچ استاندارد </t>
  </si>
  <si>
    <t xml:space="preserve">آزمايش كراسماچ به روش فلوسايتومتري </t>
  </si>
  <si>
    <t xml:space="preserve">آزمايش كومبس مستقيم </t>
  </si>
  <si>
    <t xml:space="preserve">آزمايش کومبس غيرمستقيم </t>
  </si>
  <si>
    <t xml:space="preserve">آزمايش غربالگري آنتي‌بادي (Antibody Screening ) </t>
  </si>
  <si>
    <t>(این کد با کدهای مربوط به کراس ماچ قابل گزارش و محاسبه نمی‌باشد)</t>
  </si>
  <si>
    <t xml:space="preserve">آزمايش تعيين آنتي‌ژن‌هاي ساير گروه‌هاي خوني ديگر (مانند kell) </t>
  </si>
  <si>
    <t xml:space="preserve">آزمايش رد ابوت (Paternity Test) </t>
  </si>
  <si>
    <t xml:space="preserve">FFP شامل آماده سازي (گرم کردن) هر واحد </t>
  </si>
  <si>
    <t xml:space="preserve">پلاسما فرزيس درماني براي هر 500 سي سي </t>
  </si>
  <si>
    <t xml:space="preserve">آزمايش کراس مچ WBC جهت پيوند </t>
  </si>
  <si>
    <t xml:space="preserve">آزمايش Reactive Ab Panel جهت پيوند </t>
  </si>
  <si>
    <t xml:space="preserve">آزمايش HLA A,B, C Typing تنها يك آنتي ژن(مانند B5 يا B27 ) </t>
  </si>
  <si>
    <t xml:space="preserve">آزمايشA,B,C HLA Typing چند آنتي ژن </t>
  </si>
  <si>
    <t xml:space="preserve">آزمايش HLA Typing كلاس I </t>
  </si>
  <si>
    <t xml:space="preserve">آزمايش HLA Typing كلاس II </t>
  </si>
  <si>
    <t xml:space="preserve">آزمايش بررسي CD مارکرهاي سطحي به ازاي هر مارکر به روش فلوسايتومتري </t>
  </si>
  <si>
    <t xml:space="preserve">آزمايش بررسي CD مارکرهاي سيتوپلاسميک به ازاي هر مارکر به روش فلوسايتومتري </t>
  </si>
  <si>
    <t xml:space="preserve">آزمايش DQ/DR HLA Typing تنها يك آنتي ژن </t>
  </si>
  <si>
    <t xml:space="preserve">آزمايش DQ/DR Typing HLA چند آنتي ژن </t>
  </si>
  <si>
    <t xml:space="preserve">آزمايش MLC HLA Typing </t>
  </si>
  <si>
    <t xml:space="preserve">آزمايش HLA Typing PLC </t>
  </si>
  <si>
    <t xml:space="preserve">تهيه و تزريق لنفوسيت براي درمان سقط هاي عادي </t>
  </si>
  <si>
    <t xml:space="preserve">آزمايش تعيين سكرتور، غيرسكرتور و نيمه سكرتور با نمونه بزاق </t>
  </si>
  <si>
    <t xml:space="preserve">آزمايش تيتراژ ImmuneAnti-A,ImmuneAnti-B,ImmuneAnti-A+B هر كدام </t>
  </si>
  <si>
    <t xml:space="preserve">آزمايش بررسي اتوايمون آنتي بادي در سرم بيماران </t>
  </si>
  <si>
    <t xml:space="preserve">فصد خون </t>
  </si>
  <si>
    <t xml:space="preserve">اندازه گيري کيفي/نيمه کمّي CIC در سرم/پلاسما (Circulating Immune Complex) </t>
  </si>
  <si>
    <t xml:space="preserve">آزمايش بررسي اتوهموليز </t>
  </si>
  <si>
    <t xml:space="preserve">شستشوي خون هر واحد </t>
  </si>
  <si>
    <t xml:space="preserve">گلبول قرمز متراكم </t>
  </si>
  <si>
    <t xml:space="preserve">پلاكت رندم </t>
  </si>
  <si>
    <t xml:space="preserve">پلاسما FFP </t>
  </si>
  <si>
    <t xml:space="preserve">كرايوي خون </t>
  </si>
  <si>
    <t xml:space="preserve">گلبول قرمز با حذف لكوسيت </t>
  </si>
  <si>
    <t xml:space="preserve">پولد پلاكت با حذف لكوسيت </t>
  </si>
  <si>
    <t xml:space="preserve"> اشعه دادن فرآورده هاي خوني </t>
  </si>
  <si>
    <t>پلاسما فرزيس درماني</t>
  </si>
  <si>
    <t xml:space="preserve"> (هزينه ست مطابق قيمت اعلامي وزارت بهداشت، درمان و آموزش پزشکي به صورت جداگانه قابل محاسبه مي باشد)</t>
  </si>
  <si>
    <t>پلاکت فرزيس</t>
  </si>
  <si>
    <t>(هزينه ست مطابق قيمت اعلامي وزارت بهداشت درمان و آموزش پزشکي به صورت جداگانه قابل محاسبه مي باشد)</t>
  </si>
  <si>
    <t>لوكوفرزيس درماني</t>
  </si>
  <si>
    <t xml:space="preserve"> (هزينه ست مطابق قيمت اعلامي وزارت بهداشت درمان و آموزش پزشکي به صورت جداگانه قابل محاسبه مي باشد)</t>
  </si>
  <si>
    <t xml:space="preserve">فرآورده CMV-Negative </t>
  </si>
  <si>
    <t xml:space="preserve">گلبول قرمز شسته شده </t>
  </si>
  <si>
    <t>اريتروفرزيس</t>
  </si>
  <si>
    <t>سایر آزمایش های مربوط به بانک خون که در فهرست خدمات مشخص نشده اند</t>
  </si>
  <si>
    <t xml:space="preserve">اندازه‌گيري کيفي/نيمه کمّي CRP در سرم/ پلاسما </t>
  </si>
  <si>
    <t xml:space="preserve"> اندازه‌گيري کمّي CRP در سرم/ پلاسما </t>
  </si>
  <si>
    <t xml:space="preserve">اندازه‌گيري کيفي/نيمه کمّي RFدر سرم/ پلاسما </t>
  </si>
  <si>
    <t xml:space="preserve"> اندازه‌گيري کمّي RF در سرم/ پلاسما </t>
  </si>
  <si>
    <t xml:space="preserve">آزمایش تعیین RF-IgG </t>
  </si>
  <si>
    <t xml:space="preserve">آزمایش تعیین RF-IgM </t>
  </si>
  <si>
    <t xml:space="preserve">آزمایش تعیین RF-IgA </t>
  </si>
  <si>
    <t xml:space="preserve">آزمايش کيفي/نيمه کمّي منو تست در سرم/ پلاسما </t>
  </si>
  <si>
    <t xml:space="preserve">اندازه گيري کيفي/نيمه کمّي VDRL يا RPR براي غربالگري سيفليس </t>
  </si>
  <si>
    <t xml:space="preserve">آزمايش تيتراسيون رايت </t>
  </si>
  <si>
    <t xml:space="preserve">آزمايش تيتراسيون كومبس رايت </t>
  </si>
  <si>
    <t xml:space="preserve">آنتی بادی بروسلا به روش Immunocapture </t>
  </si>
  <si>
    <t xml:space="preserve">(این کد همزمان با کد کومبس رایت بروسلا قابل محاسبه و گزارش نمی‌باشد) </t>
  </si>
  <si>
    <t xml:space="preserve">آزمايش تيتراسيون 2ME </t>
  </si>
  <si>
    <t xml:space="preserve">آزمايش تيتراسيون ويدال </t>
  </si>
  <si>
    <t xml:space="preserve"> آزمايش تيتراسيون ASO </t>
  </si>
  <si>
    <t xml:space="preserve">آزمايش آنتي‌بادي هتروفيل(آزمايش پل بونل) </t>
  </si>
  <si>
    <t xml:space="preserve">آزمايش پوستي توبركولوز با استفاده از PPD </t>
  </si>
  <si>
    <t xml:space="preserve">آزمايش پوستي كازوني </t>
  </si>
  <si>
    <t xml:space="preserve">آزمايش تشخيص حاملگي (Pregnancy Test) از طريق ادرار </t>
  </si>
  <si>
    <t xml:space="preserve">اندازه گيري کيفي یا نيمه کمّي ANA (Antibody Anti Nuclear) به روش ايمونوفلورسانس </t>
  </si>
  <si>
    <t xml:space="preserve">اندازه گيري کيفي یا نيمه کمّي ANA به روش آلایزا </t>
  </si>
  <si>
    <t xml:space="preserve">اندازه گيري کيفي یا نيمه کمّي آنتي ليستريا به روش ايمونوفلورسانس </t>
  </si>
  <si>
    <t xml:space="preserve">اندازه گيري کيفي یا نيمه کمّي آنتي مايكوپلاسما به روش ايمونوفلورسانس </t>
  </si>
  <si>
    <t xml:space="preserve">اندازه گيري کيفي یا نيمه کمّي (ANCA) Anti Neutrophilic Cytoplasmic Antibody </t>
  </si>
  <si>
    <t xml:space="preserve">آزمايش اندازه گيري کيفي یا نيمه کمّي (NBT) Nitro Blue Tetrazolium </t>
  </si>
  <si>
    <t xml:space="preserve">آزمايش Killing </t>
  </si>
  <si>
    <t xml:space="preserve">آزمايش Chemotaxia </t>
  </si>
  <si>
    <t xml:space="preserve">آزمايش Opsonin </t>
  </si>
  <si>
    <t xml:space="preserve">آزمايش فاگوسيتوز </t>
  </si>
  <si>
    <t xml:space="preserve"> اندازه‌گيري کمّي بتا-2- ميكروگلوبولين (Beta-2-Microglobulin) سرم يا ادرار </t>
  </si>
  <si>
    <t xml:space="preserve">آزمايش هموليز سوکروز (Sucrose Hemolysis Test) </t>
  </si>
  <si>
    <t xml:space="preserve">آزمايش Ham (Ham’s Test) </t>
  </si>
  <si>
    <t xml:space="preserve">آزمايش تيتراسيون آگلوتينين‌هاي سرد در سرم </t>
  </si>
  <si>
    <t xml:space="preserve">آزمايش همولايزين سرد (Cold Hemolysin) سرم </t>
  </si>
  <si>
    <t xml:space="preserve"> آزمايش تجسس Alpha Heavy Chain </t>
  </si>
  <si>
    <t xml:space="preserve"> اندازه‌گيري کيفي/نيمه کمّي DNA –Anti </t>
  </si>
  <si>
    <t xml:space="preserve">آزمايش تشخيص فنوتيپ B-cell و T-cell به روش فلوسايتومتري </t>
  </si>
  <si>
    <t xml:space="preserve">آزمايش تشخيص فنوتيپ B-cell و T-cell با ساير روش‌ها </t>
  </si>
  <si>
    <t xml:space="preserve">آزمايش ترانسفورماسيون لنفوسيتي(LTT ) </t>
  </si>
  <si>
    <t xml:space="preserve">آزمايش فنوتيپ T4 و T8 </t>
  </si>
  <si>
    <t xml:space="preserve">آزمايش تشخيص فنوتيپ B-cell و T-cell و T4 كامل </t>
  </si>
  <si>
    <t xml:space="preserve">آزمايش تعيين آنتي بادي روبلا (IgG) </t>
  </si>
  <si>
    <t xml:space="preserve"> آزمايش تعيين آنتي بادي روبلا (IgM) </t>
  </si>
  <si>
    <t xml:space="preserve">آزمايش تعيين آنتي بادي CMV (IgG) </t>
  </si>
  <si>
    <t xml:space="preserve">آزمايش تعيين آنتي بادي HSV (IgG) </t>
  </si>
  <si>
    <t xml:space="preserve">آزمايش تعيين آنتي بادي HSV (IgM) </t>
  </si>
  <si>
    <t xml:space="preserve">آزمايش کيفي (Fluorescent Treponemal Antibody Absorption (FTA-ABS (IgG) </t>
  </si>
  <si>
    <t xml:space="preserve">آزمايش کيفي (Fluorescent Treponemal Antibody Absorption (FTA-ABS (IgM) </t>
  </si>
  <si>
    <t xml:space="preserve">آزمايش تعيين آنتي بادي Toxoplasma (IgG) </t>
  </si>
  <si>
    <t xml:space="preserve">آزمايش تعيين آنتي بادي Toxoplasma (IgM) </t>
  </si>
  <si>
    <t xml:space="preserve">آزمايش تعيين آنتي‌بادي كلاميديا (IgG) </t>
  </si>
  <si>
    <t xml:space="preserve">آزمايش تعيين آنتي‌بادي كلاميديا (IgA) </t>
  </si>
  <si>
    <t xml:space="preserve">آزمايش تعيين آنتي‌بادي كلاميديا (IgM) </t>
  </si>
  <si>
    <t xml:space="preserve">آزمايش تعيين آنتي‌بادي مايكو پلاسما (IgG) </t>
  </si>
  <si>
    <t xml:space="preserve">آزمايش تعيين آنتي‌بادي مايكو پلاسما (IgM) </t>
  </si>
  <si>
    <t xml:space="preserve">آزمايش تعيين آنتي‌بادي هليكوباكتر (IgG) </t>
  </si>
  <si>
    <t xml:space="preserve">آزمايش تعيين آنتي‌بادي هليكوباكتر (IgA) </t>
  </si>
  <si>
    <t xml:space="preserve">آزمايش تعيين آنتي‌بادي هليكوباكتر (IgM) </t>
  </si>
  <si>
    <t xml:space="preserve">آزمايش تشخيص هليكوباكتر به روش ايمنوبلاتينگ </t>
  </si>
  <si>
    <t xml:space="preserve">آزمايش تعيين آنتي بادي فاسيولا (IgG) </t>
  </si>
  <si>
    <t xml:space="preserve">آزمايش تعيين آنتي بادي فاسيولا (IgM) </t>
  </si>
  <si>
    <t xml:space="preserve">آزمايش تعيين آنتي بادي توکسوکارا (IgG) </t>
  </si>
  <si>
    <t xml:space="preserve">آزمايش تعيين آنتي بادي توکسوکارا (IgM) </t>
  </si>
  <si>
    <t xml:space="preserve">آزمايش تعيين آنتي بادي VZV(IgG) </t>
  </si>
  <si>
    <t xml:space="preserve">آزمايش تعيين آنتي بادي VZV(IgM) </t>
  </si>
  <si>
    <t xml:space="preserve">آزمايش تعيين آنتي‌بادي Mumps (IgG) </t>
  </si>
  <si>
    <t xml:space="preserve">آزمايش تعيين آنتي‌بادي Mumps (IgM) </t>
  </si>
  <si>
    <t xml:space="preserve">آزمايش تعيين آنتي‌بادي Measles (IgG) </t>
  </si>
  <si>
    <t xml:space="preserve">آزمايش تعيين آنتي‌بادي Measles (IgM) </t>
  </si>
  <si>
    <t xml:space="preserve">آزمايش تعيين آنتي بادي EBV (IgG) </t>
  </si>
  <si>
    <t xml:space="preserve">آزمايش تعيين آنتي بادي EBV (IgM) </t>
  </si>
  <si>
    <t xml:space="preserve">آزمايش تعيين آنتي فسفوليپيد (IgG) </t>
  </si>
  <si>
    <t xml:space="preserve">آزمايش تعيين آنتي فسفوليپيد (IgM) </t>
  </si>
  <si>
    <t xml:space="preserve">آزمايش تعيين آنتي کارديوليپين (IgG) </t>
  </si>
  <si>
    <t xml:space="preserve">آزمايش تعيين آنتي کارديوليپين (IgM) </t>
  </si>
  <si>
    <t xml:space="preserve"> آزمايش تعيين آنتي ميتوكندريال آنتي‌بادي (AMA) </t>
  </si>
  <si>
    <t xml:space="preserve">آزمايش تعيين آنتي‌بادي ضد ماهيچه‌هاي صاف (ASM) </t>
  </si>
  <si>
    <t xml:space="preserve">آزمايش تعيين آنتي‌بادي ضد اسپرم </t>
  </si>
  <si>
    <t xml:space="preserve"> آزمايش تعيين آنتي‌بادي تيروگلوبولين </t>
  </si>
  <si>
    <t xml:space="preserve">آزمايش تعيين آنتي بادي لشمانيوز احشايي (کالاآزار) (IgG) </t>
  </si>
  <si>
    <t xml:space="preserve">آزمايش تعيين آنتي بادي لشمانيوز احشايي (کالاآزار) (IgM) </t>
  </si>
  <si>
    <t xml:space="preserve">آزمایش آگلوتیناسیون مستقیم برای تشخیص لیشمانیوز احشایی(کالاآزار) </t>
  </si>
  <si>
    <t xml:space="preserve">آزمايش تعيين آنتي بادي بر عليه آميبياز (Amoebiasis) (IgG) </t>
  </si>
  <si>
    <t xml:space="preserve">آزمايش تعيين آنتي بادي بر عليه آميبياز (Amoebiasis) (IgM) </t>
  </si>
  <si>
    <t xml:space="preserve">آزمايش تعيين آنتي بادي بر عليه کيست هيداتيک (IgG) </t>
  </si>
  <si>
    <t xml:space="preserve">آزمايش تعيين آنتي بادي بر عليه کيست هيداتيک (IgM) </t>
  </si>
  <si>
    <t xml:space="preserve"> آزمايش تعيين زنجيره‌هاي سبك كاپا و لامبدا </t>
  </si>
  <si>
    <t xml:space="preserve">آزمايش لوپوس آنتي كوآگولانت </t>
  </si>
  <si>
    <t>آزمايش آنتی ژن P24 و آنتی بادی HIV</t>
  </si>
  <si>
    <t>آزمايش آنتی بادی HIV</t>
  </si>
  <si>
    <t>آزمایش آنتي ژن HIV- P24</t>
  </si>
  <si>
    <t>آزمایش آنتي بادي IgM) Anti-HBc)</t>
  </si>
  <si>
    <t>آزمایش آنتي بادي Anti-HAV Total</t>
  </si>
  <si>
    <t>آزمايش HBsAg</t>
  </si>
  <si>
    <t>آزمايش HBeAg</t>
  </si>
  <si>
    <t>آزمايش آنتي بادي Anti-Hbe</t>
  </si>
  <si>
    <t>آزمايش سنجش آنتي بادي Anti-HBs</t>
  </si>
  <si>
    <t>آزمايش آنتي بادي Total Anti-HBc</t>
  </si>
  <si>
    <t>تست تاييدي HIV يا HCV به روش تأییدی استاندارد</t>
  </si>
  <si>
    <t>آزمایش HTLV-I</t>
  </si>
  <si>
    <t>آزمایش HTLV-II</t>
  </si>
  <si>
    <t>آنتي باديAnti-HEV</t>
  </si>
  <si>
    <t>آنتي باديAnti- HDV</t>
  </si>
  <si>
    <t>آنتي بادي Anti-HCV</t>
  </si>
  <si>
    <t>آزمايش سنجش IgE</t>
  </si>
  <si>
    <t>آزمايش 50 CH</t>
  </si>
  <si>
    <t xml:space="preserve">آزمايش 50 CH به روش هموليزين (RBC حساس‌شده گوسفند) </t>
  </si>
  <si>
    <t xml:space="preserve">آزمايش سنجش IgD به روش RID‌ </t>
  </si>
  <si>
    <t xml:space="preserve">آزمايش سنجشIgG به روش RID‌ </t>
  </si>
  <si>
    <t xml:space="preserve">آزمايش سنجش IgA به روش RID‌ </t>
  </si>
  <si>
    <t xml:space="preserve">آزمايش سنجش IgM به روش RID‌ </t>
  </si>
  <si>
    <t xml:space="preserve">آزمايش سنجش IgD به روش الایزا‌ </t>
  </si>
  <si>
    <t xml:space="preserve">آزمايش سنجشIgG به روش الایزا‌؛ هر کدام </t>
  </si>
  <si>
    <t xml:space="preserve">آزمايش سنجشIgA به روش الایزا‌ </t>
  </si>
  <si>
    <t xml:space="preserve">آزمايش سنجش IgM به روش الایزا‌ </t>
  </si>
  <si>
    <t xml:space="preserve">اندازه‌گيري کمّي C3– ترانسفرين به روش RID و EIA </t>
  </si>
  <si>
    <t xml:space="preserve"> اندازه‌گيري کمّي C4– ترانسفرين به روش RID و EIA </t>
  </si>
  <si>
    <t xml:space="preserve"> اندازه‌گيري کمّي C6– ترانسفرين به روش RID و EIA </t>
  </si>
  <si>
    <t xml:space="preserve"> اندازه‌گيري کمّي C7– ترانسفرين به روش RID و EIA </t>
  </si>
  <si>
    <t xml:space="preserve"> اندازه‌گيري کمّي C8– ترانسفرين به روش RID و EIA </t>
  </si>
  <si>
    <t xml:space="preserve"> اندازه‌گيري کمّي C9– ترانسفرين به روش RID و EIA </t>
  </si>
  <si>
    <t xml:space="preserve"> اندازه‌گيري کمّي Clq </t>
  </si>
  <si>
    <t xml:space="preserve">اندازه گيري کمّي آلفا-1-آنتي تريپسين </t>
  </si>
  <si>
    <t xml:space="preserve"> اندازه‌گيري کمّي ساب کلاس هاي ايمونوگلوبولين مانند IgG1 </t>
  </si>
  <si>
    <t xml:space="preserve"> اندازه‌گيري کمّي ساب کلاس هاي ايمونوگلوبولين IgG2 </t>
  </si>
  <si>
    <t xml:space="preserve"> اندازه‌گيري کمّي ساب کلاس هاي ايمونوگلوبولين IgG3 </t>
  </si>
  <si>
    <t xml:space="preserve"> اندازه‌گيري کمّي ساب کلاس هاي ايمونوگلوبولين IgG4 </t>
  </si>
  <si>
    <t xml:space="preserve">ژل ديفيوژن كيفي (روش اشترلوني) براي هر آنتي‌بادي يا آنتي‌ژن </t>
  </si>
  <si>
    <t xml:space="preserve"> آزمايشMIF (فاكتور مهاركننده مهاجرت) </t>
  </si>
  <si>
    <t xml:space="preserve">آزمايش کيفي كرايوگلوبولين </t>
  </si>
  <si>
    <t xml:space="preserve"> اندازه‌گيري کمّي كرايوفيبرينوژن </t>
  </si>
  <si>
    <t xml:space="preserve"> اندازه‌گيري کمّي High Sensitive CRP </t>
  </si>
  <si>
    <t xml:space="preserve"> اندازه‌گيري کمّي C1 Inhibitor </t>
  </si>
  <si>
    <t xml:space="preserve">آزمایش C1 inhibitor functional </t>
  </si>
  <si>
    <t xml:space="preserve"> اندازه‌گيري کمّي Anti-MPO</t>
  </si>
  <si>
    <t xml:space="preserve">(PANCA (Perinuclear Antineutrophil Cytoplasmic Antibodies </t>
  </si>
  <si>
    <t xml:space="preserve"> اندازه‌گيري کمّي (PAPP-A) Pregnancy Associated Plasma protein –A </t>
  </si>
  <si>
    <t xml:space="preserve">آزمايش تعيين آنتي بادي Anti-Smith </t>
  </si>
  <si>
    <t xml:space="preserve">آزمايش تعيين آنتي بادي Liver-Kidney-Microsomal (LKM Ab) </t>
  </si>
  <si>
    <t xml:space="preserve">آزمايش تعيين آنتي بادي Anti-Parietal </t>
  </si>
  <si>
    <t xml:space="preserve">آزمايش تعيين آنتي بادي (GBM Ab) Anti-Glomerular Basement Membrane </t>
  </si>
  <si>
    <t xml:space="preserve">آزمايش تعيين آنتي پمفيگوس (Pemphigus Ab) </t>
  </si>
  <si>
    <t xml:space="preserve">آنتی بادی Desmoglein Ab I&amp;III به روش الایزا‌ </t>
  </si>
  <si>
    <t xml:space="preserve">آنتی بادی Desmoglein Ab I به روش الایزا‌ </t>
  </si>
  <si>
    <t xml:space="preserve">آنتی بادی Desmoglein Ab III به روش الایزا‌ </t>
  </si>
  <si>
    <t xml:space="preserve">آزمايش تعيين آنتي بادي Anti-Endomesial (IgA) </t>
  </si>
  <si>
    <t xml:space="preserve">آزمايش تعيين آنتي بادي Anti-Endomesial (IgG) </t>
  </si>
  <si>
    <t xml:space="preserve">آزمايش تعيين آنتي بادي Anti-Endomesial (IgM) </t>
  </si>
  <si>
    <t xml:space="preserve">آزمايش تعيين آنتي بادي Anti-Gliadin (IgA) </t>
  </si>
  <si>
    <t xml:space="preserve">آزمايش تعيين آنتي بادي Anti-Gliadin (IgG) </t>
  </si>
  <si>
    <t xml:space="preserve">آزمايش تعيين آنتي بادي Anti-Gliadin (IgM) </t>
  </si>
  <si>
    <t xml:space="preserve">آزمايش (DNPH) Dinitrophenylhydrazine </t>
  </si>
  <si>
    <t xml:space="preserve">آزمايش آلرژن تنفسي با 20 نوع آلرژن </t>
  </si>
  <si>
    <t xml:space="preserve">آزمايش 1 و 3 بتاگلوكان (1,3-Beta-D-Glucan) </t>
  </si>
  <si>
    <t xml:space="preserve">آزمايش تعيين آنتي بادي Anti-SCL-70 </t>
  </si>
  <si>
    <t xml:space="preserve">آزمايش تعيين آنتي بادي Anti-SSA-RO </t>
  </si>
  <si>
    <t xml:space="preserve">آزمايش تعيين آنتي بادي Anti-SSA-LA </t>
  </si>
  <si>
    <t xml:space="preserve">آزمايش تعيين آنتي بادي Anti-Sm/RNP وanti-Smith </t>
  </si>
  <si>
    <t xml:space="preserve">آزمايش تعيين آنتي بادي Anti-Jo1 </t>
  </si>
  <si>
    <t xml:space="preserve">آزمايش Antibodies to Extractable Nuclear Antigens) ENA profile) </t>
  </si>
  <si>
    <t xml:space="preserve">اندازه‌گيري کمّي آنتي بادي (Anti-Cyclic Citrullinated Peptide (CCP </t>
  </si>
  <si>
    <t xml:space="preserve">آنتی بادی Anti MCV (anti-mutated citrullinated vimentin) </t>
  </si>
  <si>
    <t xml:space="preserve"> آنتي بادي(IgA) Anti Beta-2-Glycoprotein 1 </t>
  </si>
  <si>
    <t xml:space="preserve"> آنتي بادي(IgG) Anti Beta-2-Glycoprotein 1 </t>
  </si>
  <si>
    <t xml:space="preserve"> آنتي بادي(IgM) Anti Beta-2-Glycoprotein 1 </t>
  </si>
  <si>
    <t xml:space="preserve"> آنتي بادي Anti-Centromere </t>
  </si>
  <si>
    <t xml:space="preserve">اندازه گيري کمّي Osteocalcin </t>
  </si>
  <si>
    <t xml:space="preserve">آزمايش ASCA (Anti-Saccharomyces Cerevisiae Antibodies) </t>
  </si>
  <si>
    <t xml:space="preserve"> اندازه‌گيري کمّي CTX (Carboxy Terminal Telopeptide) </t>
  </si>
  <si>
    <t xml:space="preserve">آنتي بادي Anti-Proteinase 3 يا (c-ANCA (Antineutrophil Cytoplasmic Antibodies </t>
  </si>
  <si>
    <t xml:space="preserve"> اندازه‌گيري کمّي Anti Interferon B </t>
  </si>
  <si>
    <t xml:space="preserve">HCV Genotyping </t>
  </si>
  <si>
    <t xml:space="preserve">HPV Genotyping 16, 18 </t>
  </si>
  <si>
    <t xml:space="preserve">آزمايش تعيين آنتي بادي Anti-Listeria (IgG) به روش الايزا </t>
  </si>
  <si>
    <t xml:space="preserve">آزمايش تعيين آنتي بادي Anti-Listeria (IgM) به روش الايزا </t>
  </si>
  <si>
    <t xml:space="preserve">آزمايش تعيين آنتي بادي IgG) Anti-Leptospira) به روش الايزا </t>
  </si>
  <si>
    <t xml:space="preserve">آزمايش تعيين آنتي بادي IgM) Anti-Leptospira) به روش الايزا </t>
  </si>
  <si>
    <t xml:space="preserve">آنتي بادي (Anti-Brucella (IgA </t>
  </si>
  <si>
    <t xml:space="preserve">آنتي بادي (Anti-Brucella (IgG </t>
  </si>
  <si>
    <t xml:space="preserve">آنتي بادي (Anti-Brucella (IgM </t>
  </si>
  <si>
    <t xml:space="preserve">(Anti-HAV (IgM </t>
  </si>
  <si>
    <t xml:space="preserve"> اندازه‌گيري کمّي Anti- dsDNA </t>
  </si>
  <si>
    <t xml:space="preserve"> اندازه‌گيري کمّي (Anti Mullerian Ab (Each Class </t>
  </si>
  <si>
    <t xml:space="preserve">آنتي بادي (Anti-Pneumonia (Each Class </t>
  </si>
  <si>
    <t xml:space="preserve">آنتي بادي (Anti-Diphtheria (Each Class </t>
  </si>
  <si>
    <t xml:space="preserve">آنتي بادي (Anti-GM1, Anti-Ganglioside (Each Class </t>
  </si>
  <si>
    <t xml:space="preserve">آنتي بادي (Anti-Acetylcholine Receptor (Each Class </t>
  </si>
  <si>
    <t xml:space="preserve">آنتی بادی Anti MuSK (Muscle-Specific Kinase) </t>
  </si>
  <si>
    <t xml:space="preserve">آنتی بادی Acetyl coline receptor Ab </t>
  </si>
  <si>
    <t xml:space="preserve"> اندازه‌گيري کمّي Inhibin A </t>
  </si>
  <si>
    <t xml:space="preserve"> اندازه‌گيري کمّي Leptin </t>
  </si>
  <si>
    <t xml:space="preserve">آنتي بادي (Anti-Tetanus (Each Class </t>
  </si>
  <si>
    <t xml:space="preserve">آنتي بادي (IgG) Anti Lyme </t>
  </si>
  <si>
    <t xml:space="preserve">آنتي بادي (IgM) Anti Lyme </t>
  </si>
  <si>
    <t xml:space="preserve">اندازه‌گيري کمّي NGAL (Neutrophil gelatinase associated lipocalin) </t>
  </si>
  <si>
    <t xml:space="preserve">تجسس آنتي ژن H pylori در مدفوع </t>
  </si>
  <si>
    <t xml:space="preserve">اندازه گيري کمّي Interleukins؛ هر كدام </t>
  </si>
  <si>
    <t xml:space="preserve">‍P16 </t>
  </si>
  <si>
    <t xml:space="preserve">CISH (مانند داك و FDA با تكنيك قابل قبول) </t>
  </si>
  <si>
    <t xml:space="preserve">HPV Genotyping حداقل 6 ژنوتيپ </t>
  </si>
  <si>
    <t xml:space="preserve">آزمايش IgG) MAR )(Mixed antiglobulin reaction test) </t>
  </si>
  <si>
    <t xml:space="preserve">آزمايش MAR (IgA) (Mixed antiglobulin reaction test) </t>
  </si>
  <si>
    <t xml:space="preserve">آزمايش MAR (IgM) (Mixed antiglobulin reaction test) </t>
  </si>
  <si>
    <t xml:space="preserve">آزمايش (Sperm Washing (Swim Down Method </t>
  </si>
  <si>
    <t xml:space="preserve">آزمايش (Sperm Washing (Swim Up Method </t>
  </si>
  <si>
    <t xml:space="preserve">آزمايش تعيين آنتي بادي (Anti-Borrelia (IgG </t>
  </si>
  <si>
    <t xml:space="preserve">آزمايش تعيين آنتي بادي (Anti-Borrelia (IgM </t>
  </si>
  <si>
    <t xml:space="preserve"> آنتي بادي (Transglutamiase (IgA Anti-Tissue </t>
  </si>
  <si>
    <t xml:space="preserve"> آنتي بادي (Transglutamiase (IgG Anti-Tissue </t>
  </si>
  <si>
    <t xml:space="preserve">آنتي بادي Anti-TPO (Anti-Thyroid peroxidase) </t>
  </si>
  <si>
    <t xml:space="preserve">تجسس آنتي ژن C. difficile در مدفوع </t>
  </si>
  <si>
    <t xml:space="preserve">اندازه گيري کمّيCalprotectin </t>
  </si>
  <si>
    <t xml:space="preserve">تجسس Clostridum difficile toxin A&amp;B </t>
  </si>
  <si>
    <t xml:space="preserve">CMV Ag به روش IF </t>
  </si>
  <si>
    <t xml:space="preserve"> اندازه‌گيري کمّي Human Epididymis Protein 4, HE4 </t>
  </si>
  <si>
    <t xml:space="preserve">اندازه گيري کمّي NT-PRO-BNP (N-terminal of the prohormone brain natriuretic peptide ) </t>
  </si>
  <si>
    <t xml:space="preserve"> تجسس (Nuclear matrix protein 22 (NMP22 </t>
  </si>
  <si>
    <t xml:space="preserve">اندازه گيري Pro-calcitonin </t>
  </si>
  <si>
    <t xml:space="preserve">آنتي بادي (Anti-Scl 70 (Topoisomerase 1 </t>
  </si>
  <si>
    <t xml:space="preserve">آزمايش Xylocaine </t>
  </si>
  <si>
    <t xml:space="preserve"> اندازه‌گيري کمّي اينترفرون گاما </t>
  </si>
  <si>
    <t xml:space="preserve"> اندازه‌گيري کمّي گالاكتومانان </t>
  </si>
  <si>
    <t xml:space="preserve">تست آلرژن 30 پانلي </t>
  </si>
  <si>
    <t xml:space="preserve">آزمايش آدامز شامل آنتي ژن يا آنتي بادي </t>
  </si>
  <si>
    <t xml:space="preserve">تجسس کريپتوکوکوس نئوفورمنس به روش لاتکس </t>
  </si>
  <si>
    <t xml:space="preserve">آنتی بادی Anti Insulin </t>
  </si>
  <si>
    <t xml:space="preserve">آنتی بادی فاکتور داخلی Anti Intrinsic factor </t>
  </si>
  <si>
    <t xml:space="preserve">آنتی بادی Anti GAD </t>
  </si>
  <si>
    <t xml:space="preserve">آنتی بادی Anti TSH receptor </t>
  </si>
  <si>
    <t xml:space="preserve">آنتی بادی Aquaporin 4 </t>
  </si>
  <si>
    <t xml:space="preserve">آنتی بادی (IgG) Aspergillus fumigatus Ab </t>
  </si>
  <si>
    <t xml:space="preserve">آنتی بادی (IgM) Aspergillus fumigatus Ab </t>
  </si>
  <si>
    <t xml:space="preserve">آنتی بادی Anti neuronal </t>
  </si>
  <si>
    <t xml:space="preserve">آنتی بادی S-100 </t>
  </si>
  <si>
    <t xml:space="preserve">آنتی بادی Islet cell Ab </t>
  </si>
  <si>
    <t xml:space="preserve">Gangliozide Ab panel </t>
  </si>
  <si>
    <t xml:space="preserve">Myositis Ab panel </t>
  </si>
  <si>
    <t xml:space="preserve">اندازه گیری کمّی TNF-A </t>
  </si>
  <si>
    <t xml:space="preserve">اندازه گیری کمّیTGF-1 ((Tumor growth factor </t>
  </si>
  <si>
    <t xml:space="preserve">آنتی بادی Anti histon </t>
  </si>
  <si>
    <t xml:space="preserve">آنتی بادی Anti-NMDA receptor </t>
  </si>
  <si>
    <t xml:space="preserve">Antibodies against neuronal antigen (12آنتی ژن ) </t>
  </si>
  <si>
    <t xml:space="preserve">اندازه گیری کمّی MBL (Mannose-Binding Lectin) به روش ایمونواسی </t>
  </si>
  <si>
    <t xml:space="preserve">آنتی بادی Anti C1q </t>
  </si>
  <si>
    <t>سایر آزمایش های سرولوژی و ایمونولوژی که در فهرست خدمات مشخص نشده اند</t>
  </si>
  <si>
    <t xml:space="preserve">آزمايش كشت ادرار، كلني كانت و آنتي‌بيوگرام، از نظر عوامل ميکروبي </t>
  </si>
  <si>
    <t xml:space="preserve">آزمايش كشت مدفوع و آنتي‌بيوگرام، از نظر عوامل ميکروبي </t>
  </si>
  <si>
    <t xml:space="preserve">آزمايش كشت خون و آنتي‌بيوگرام، هر نوبت </t>
  </si>
  <si>
    <t xml:space="preserve">آزمايش كشت گلو از نظر عوامل باكتريايي </t>
  </si>
  <si>
    <t xml:space="preserve">آزمايش كشت عامل سالك (ليشمانيا) </t>
  </si>
  <si>
    <t xml:space="preserve">آزمايش كشت بي‌هوازي (مانند مايع آسيت و مايع پلور) </t>
  </si>
  <si>
    <t xml:space="preserve">آزمايش كشت ترشحات عمومي (مثل گوش، بيني، زخم) از نظر عوامل ميکروبي </t>
  </si>
  <si>
    <t xml:space="preserve">آزمايش كشت ترشحات واژن از نظر عوامل ميکروبي </t>
  </si>
  <si>
    <t xml:space="preserve">آزمايش تعيين گروه شيگلا </t>
  </si>
  <si>
    <t xml:space="preserve">آزمايش کيفي اوره‌آز روي بافت براي هليكوباكتر پيلوري </t>
  </si>
  <si>
    <t xml:space="preserve">آزمايش تجسس ميکروسکوپي مستقيم و كشت هليكوباكتر </t>
  </si>
  <si>
    <t xml:space="preserve">آزمايش كشت كلاميديا </t>
  </si>
  <si>
    <t>آزمايش كشت مايكوپلاسما و یا اوراپلاسما</t>
  </si>
  <si>
    <t xml:space="preserve">آزمايش تجسس ميکروسکوپي BK (باسيل کخ) به روش اسيد فست </t>
  </si>
  <si>
    <t xml:space="preserve">آزمايش كـشت و آنتـي‌بيـوگرام ميكروب سـل (حـداقل با اسـتفاده از 3 نـوع آنتي بيوتيك) </t>
  </si>
  <si>
    <t xml:space="preserve">آزمايش آنتـي بيـوگرام ميكروب سـل </t>
  </si>
  <si>
    <t xml:space="preserve">آزمايش تجسس ميکروسکوپي مستقيم براي عوامل قارچي </t>
  </si>
  <si>
    <t xml:space="preserve">آزمايش كشت اختصاصي از نظر عوامل قارچي </t>
  </si>
  <si>
    <t xml:space="preserve">آزمايش مدفوع براي تجسس ميکروسکوپي انگل (با روشهاي مستقيم و تغليظي) هر نوبت </t>
  </si>
  <si>
    <t xml:space="preserve">آزمايش تجسس خون مخفي در مدفوع هر نوبت </t>
  </si>
  <si>
    <t xml:space="preserve">آزمايش نوار چسب اسكاچ </t>
  </si>
  <si>
    <t xml:space="preserve">تجسس ميکروسکوپي جهت تجسس حشره گال </t>
  </si>
  <si>
    <t xml:space="preserve"> اندازه‌گيري کمّي چربي تام مدفوع (24 تا 48 ساعته) </t>
  </si>
  <si>
    <t xml:space="preserve">تشخيص عوامل ويروسي با استفاده از كشت سلولي </t>
  </si>
  <si>
    <t xml:space="preserve">آزمايش افتراقي BK </t>
  </si>
  <si>
    <t xml:space="preserve">كشت آميب </t>
  </si>
  <si>
    <t xml:space="preserve">كشت ترشح گلو از نظر ديفتري </t>
  </si>
  <si>
    <t xml:space="preserve">كشت ليستريا </t>
  </si>
  <si>
    <t xml:space="preserve">كشت بروسلا روي محيط كاستانيدا </t>
  </si>
  <si>
    <t xml:space="preserve">آزمايش E- Test براي هر آنتي بيوتيك </t>
  </si>
  <si>
    <t xml:space="preserve">تشخيص عوامل بيماري‌زا با تکنيک فلورسنت </t>
  </si>
  <si>
    <t xml:space="preserve">تجسس ميکروسکوپي مستقيم براي جسم ليشمن (Leishman Body) </t>
  </si>
  <si>
    <t>نمونه گیری و جداسازی میکروارگانیسم هوازی از خون (روش غیر دستگاهی)</t>
  </si>
  <si>
    <t>(پشتیبانی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</si>
  <si>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نمونه گیری و جداسازی میکروارگانیسم هوازی از خون(روش دستگاهی)</t>
  </si>
  <si>
    <t>نمونه گیری و جداسازی میکروارگانیسم هوازی در کشت زخم(حداقل چهار محیط)</t>
  </si>
  <si>
    <t xml:space="preserve">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</si>
  <si>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نمونه گیری و جداسازی میکروارگانیسم هوازی در کشت نمونه ادرار </t>
  </si>
  <si>
    <t>نمونه گیری و جداسازی میکروارگانیسم هوازی در کشت نمونه مدفوع</t>
  </si>
  <si>
    <t>نمونه گیری و جداسازی میکروارگانیسم هوازی در کشت نمونه تنفسی</t>
  </si>
  <si>
    <t xml:space="preserve">نمونه گیری و جداسازی میکروارگانیسم هوازی مایعات استریل بدن </t>
  </si>
  <si>
    <t>نمونه گیری و جداسازی میکروارگانیسم هوازی سایر نمونه های بالینی</t>
  </si>
  <si>
    <t>نمونه گیری و جداسازی میکروارگانیسم بی هوازی در نمونه های بالینی</t>
  </si>
  <si>
    <t xml:space="preserve">تشخیص فنوتیپیک باکتری های هوازی گرم منفی با رشد سریع(روش Traditional) </t>
  </si>
  <si>
    <t>تشخیص فنوتیپیک باکتری های هوازی گرم منفی با رشد سریع(به روشهایی نظیر Microwell strip)</t>
  </si>
  <si>
    <t xml:space="preserve">تشخیص فنوتیپیک باکتری های هوازی گرم منفی پرنیاز(بروسلا، هموفیلوس، نایسریا و سایر) </t>
  </si>
  <si>
    <t>(پشتیبانی از مهار مقاومت میکروبی و مدیریت مصرف آنتی بیوتیک-اضافه شدن کد میکروبشناسی بیمارستانی)(محدود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</si>
  <si>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تشخیص فنوتیپیک باکتری های هوازی گرم مثبت </t>
  </si>
  <si>
    <t>رنگ آمیزی گرم برای هرنمونه و یا کلنی ایزوله شده</t>
  </si>
  <si>
    <t xml:space="preserve">تعیین مقاومت میکروبی(هردیسک) </t>
  </si>
  <si>
    <t xml:space="preserve">تشخیص فنوتیپیک ESBL </t>
  </si>
  <si>
    <t>تشخیص فنوتیپیک کارباپنماز</t>
  </si>
  <si>
    <t xml:space="preserve">تشخیص فنوتیپیک Amp C </t>
  </si>
  <si>
    <t xml:space="preserve">تشخیص مولکولی MRSA </t>
  </si>
  <si>
    <t xml:space="preserve">تشخیص مولکولی VRE </t>
  </si>
  <si>
    <t xml:space="preserve">تشخیص مولکولی کارباپنماز </t>
  </si>
  <si>
    <t xml:space="preserve">تشخیص مولکولی ESBL </t>
  </si>
  <si>
    <t xml:space="preserve">تشخیص مولکولی Amp C </t>
  </si>
  <si>
    <t xml:space="preserve">آزمايش كامل مايع مني (Semen Analysis) شامل ارزیابی حجم، شمارش، حرکت و مورفولوژی اسپرم بطور کامل به روش دستی </t>
  </si>
  <si>
    <t xml:space="preserve"> آزمايش كامل مايع مني (Semen Analysis) شامل ارزیابی حجم، شمارش، حرکت و مورفولوژی اسپرم بطور کامل به روش دستی بطور کامل دستگاه خودکار </t>
  </si>
  <si>
    <t xml:space="preserve">اندازه‌گيري فروكتوز مايع مني </t>
  </si>
  <si>
    <t xml:space="preserve">آزمايش بعد از مقاربت (PCT) </t>
  </si>
  <si>
    <t xml:space="preserve">آزمايش روتين مايعات بدن: شامل گلوکز، پروتئين و تجسس ميکروسکوپي و شمارش سلولها در مایع مغزي نخاع، مايع مفاصل، مايع آسيت، مايع پلور و ساير مايعات بدن </t>
  </si>
  <si>
    <t xml:space="preserve">آزمايش تجسس ميکروسکوپي مستقيم ترشحات و رنگ آميزي (مانند ترشحات گوش، بيني، واژينال و غيره) </t>
  </si>
  <si>
    <t xml:space="preserve">آزمايش (Hypo Osmotic Swelling (HOS </t>
  </si>
  <si>
    <t>آزمایش تشخیص پارگی کیسه آب جنین</t>
  </si>
  <si>
    <t xml:space="preserve">استخراج DNA </t>
  </si>
  <si>
    <t xml:space="preserve">استخراج RNA </t>
  </si>
  <si>
    <t xml:space="preserve">شناسايي کروموزوم حامل جهش از طريق PCR/RFLP يا بررسي حذف از طريق PCR يا بررسي تکرارهاي ژنومي(مثلا VNTR) يا تعيين جهش با روش PCR </t>
  </si>
  <si>
    <t xml:space="preserve">بررسي متيلاسيون به روش PCR </t>
  </si>
  <si>
    <t xml:space="preserve">دات بلات يا اسلات بلات </t>
  </si>
  <si>
    <t xml:space="preserve">بررسي ميکرودلسيون ها با ترکيبي از PCR و ساترن بلات يا MLPA </t>
  </si>
  <si>
    <t xml:space="preserve">بررسي تکرارهاي نوکلئوتيدي سه گانه </t>
  </si>
  <si>
    <t xml:space="preserve">بررسي تكرارهاي ژنومي </t>
  </si>
  <si>
    <t xml:space="preserve">تعيين جهش با روش PCR </t>
  </si>
  <si>
    <t xml:space="preserve">انجام PCR براي ژنتيک پزشکي </t>
  </si>
  <si>
    <t>تعيين توالي يک آمپلیکن (تعداد آمپلیکن ها بر اساس نوع بيماريها تعيين مي گردد)</t>
  </si>
  <si>
    <t xml:space="preserve">استفاده از PCR کمي براي تعيين بار ساير عوامل بيماري زا </t>
  </si>
  <si>
    <t xml:space="preserve">استفاده از RT/PCR کمي براي تعيين بار ساير عوامل بيماري زا </t>
  </si>
  <si>
    <t xml:space="preserve">استفاده از RT/PCR کمي براي تعيين بار HIV </t>
  </si>
  <si>
    <t xml:space="preserve">استفاده از RT/PCR کمي براي تعيين بار ويروس هپاتيت C </t>
  </si>
  <si>
    <t xml:space="preserve">استفاده از PCR کمي براي تعيين بار CMV </t>
  </si>
  <si>
    <t xml:space="preserve">استفاده از PCR کمي براي تعيين بار ويروس هپاتيت B </t>
  </si>
  <si>
    <t xml:space="preserve">RT/PCR کمي براي ژنتيک پزشکي </t>
  </si>
  <si>
    <t xml:space="preserve">PCR کيفي براي CMV </t>
  </si>
  <si>
    <t xml:space="preserve">PCR کيفي براي MTB </t>
  </si>
  <si>
    <t xml:space="preserve">PCR کيفي براي HBV </t>
  </si>
  <si>
    <t xml:space="preserve">PCR کيفي براي HSV </t>
  </si>
  <si>
    <t xml:space="preserve">PCR کيفي براي ساير عوامل بيماري زا </t>
  </si>
  <si>
    <t xml:space="preserve">PCR/RT کيفي براي ويروسهاي JC/BK </t>
  </si>
  <si>
    <t xml:space="preserve">PCR/RT کيفي براي HIV </t>
  </si>
  <si>
    <t xml:space="preserve">RT/PCR کيفي براي ويروس هپاتيت C </t>
  </si>
  <si>
    <t xml:space="preserve">RT/PCR کيفي براي ساير عوامل بيماري زا </t>
  </si>
  <si>
    <t>HLAABDR به روش PCR با 96 پرایمر</t>
  </si>
  <si>
    <t xml:space="preserve">HLA ABC به روش PCR با 96 پرايمر </t>
  </si>
  <si>
    <t xml:space="preserve">تعيين پرايمرها با استفاده از PCR براي تشخيص آلل هاي DQBI,DQAL,HLA هر يک به تنهايي </t>
  </si>
  <si>
    <t xml:space="preserve">تعيين پرايمرها با استفاده از PCR براي تشخيص آلل‌هاي DRB3,DRB2,DRB1,HLA هر يک به تنهايي </t>
  </si>
  <si>
    <t xml:space="preserve">جستجو و تعيين مقدار هر يك از سموم در خون و ساير نمونه‌ها </t>
  </si>
  <si>
    <t xml:space="preserve">آزمايش تشخيصي از لكه‌هاي خون </t>
  </si>
  <si>
    <t xml:space="preserve">آزمايش كامل سم شناسي روي مواد غذايي يا امعاء و احشاء </t>
  </si>
  <si>
    <t xml:space="preserve">آزمايش مواد نامعلوم از نظر نوع و سميت </t>
  </si>
  <si>
    <t xml:space="preserve">آزمايش مواد غذايي براي هر آزمايش </t>
  </si>
  <si>
    <t xml:space="preserve">تعيين گروه خون لكه‌ها و مو و تجسس اسپرم </t>
  </si>
  <si>
    <t xml:space="preserve">تشخيص CO در نمونه خون جسد </t>
  </si>
  <si>
    <t xml:space="preserve">تعيين نوع دارو و ماده مخدر در ادرار جسد </t>
  </si>
  <si>
    <t xml:space="preserve">تعيين نوع دارو و ماده مخدر در خون جسد </t>
  </si>
  <si>
    <t xml:space="preserve">تعيين گروه ABH </t>
  </si>
  <si>
    <t xml:space="preserve">بررسي خويشاوندي از طريق بررسي 16 منطقه STR مولکول DNA به ازاي هر فرد </t>
  </si>
  <si>
    <t xml:space="preserve">بررسي خويشاوندي از طريق بررسي DNA ميتوکندري به ازاي هر نفر </t>
  </si>
  <si>
    <t xml:space="preserve">بررسي خويشاوندي از طريق بررسي YSTR به ازاي هر نفر </t>
  </si>
  <si>
    <t xml:space="preserve">تطبيق نمونه‌ها از طريق DNA Typing به ازاي هر نمونه </t>
  </si>
  <si>
    <t xml:space="preserve">تطبيق نمونه‌ها از طريق Y-STR به ازاي هر نمونه </t>
  </si>
  <si>
    <t xml:space="preserve">تعيين توالي نوکلئوتيدها در هر نمونه </t>
  </si>
  <si>
    <t xml:space="preserve">تعيين گروه خون لکه و مو </t>
  </si>
  <si>
    <t xml:space="preserve">تجسس اسپرم در البسه و سواب‌ها </t>
  </si>
  <si>
    <t xml:space="preserve">تعيين گروه خوني اسپرم </t>
  </si>
  <si>
    <t xml:space="preserve">آنتي بادي پلاکتي به روش الايزا </t>
  </si>
  <si>
    <t xml:space="preserve">دابل ماركر براي غربالگري سندرم داون شامل (PADA+FreeBeta) </t>
  </si>
  <si>
    <t xml:space="preserve">تريپل ماركر براي غربالگري سندروم داون (aFP+Beta titer+unconjocated Estriol) </t>
  </si>
  <si>
    <t xml:space="preserve">كــوادروپـل ماركــر براي غربالگــري سنــدروم داون شــامل inhibiniA+ aFP+ Beta titer+Unconjucated Estriol </t>
  </si>
  <si>
    <t xml:space="preserve">بتا تالاسمي/ مرحله دوم تعيين وضعيت جنين </t>
  </si>
  <si>
    <t xml:space="preserve">آلفا تالاسمي/ مرحله اول تعيين وضعيت جنين </t>
  </si>
  <si>
    <t xml:space="preserve">آتروفي عضلاني اسپينال(SMA) نوع 1و2 / مرحله دوم تعيين وضعيت جنين </t>
  </si>
  <si>
    <t xml:space="preserve">آنمي داسي شکل (Sickle Cell Anemia ) / مرحله دوم تعيين وضعيت جنين </t>
  </si>
  <si>
    <t xml:space="preserve">بيماري‌هاي ناشي از تکرارها(X) شکننده، هانتينگتون، ديستروفي، ميوتونيک/ مرحله دوم تعيين وضعيت نهايي جنين </t>
  </si>
  <si>
    <t>بيماري‌هاي نقص هاي انعقادي (هموفيلي B,A) / مرحله دوم تعيين جنسيت</t>
  </si>
  <si>
    <t>بيماري‌هاي نقص هاي انعقادي (هموفيلي B,A) / تعيين وضعيت نهايي جنين</t>
  </si>
  <si>
    <t>(براي ساير بيماري هاي نقص انعقادي اين مرحله به عنوان مرحله دوم محاسبه شود)</t>
  </si>
  <si>
    <t xml:space="preserve">بيماري‌هايي که با روش حذف ژني قابل بررسي هستند مثل دوشن، بيکر- مرحله دوم تعيين نوع جنسيت </t>
  </si>
  <si>
    <t xml:space="preserve">بيماري‌هايي که با روش حذف ژني قابل بررسي هستند مثل دوشن، بيکر- مرحله سوم تعيين وضعيت نهايي جنين </t>
  </si>
  <si>
    <t xml:space="preserve">PKU مرحله دوم </t>
  </si>
  <si>
    <t>*</t>
  </si>
  <si>
    <t>تعیین وضعیت نهایی جنین برای سایر بیماری ها</t>
  </si>
  <si>
    <t xml:space="preserve">پذيرش نمونه‌هاي سيتوپاتولوژي شامل ثبت و دريافت نمونه و گزارش و نگهداري آن </t>
  </si>
  <si>
    <t xml:space="preserve">سيتوپاتولوژي مايعات، روش تغليظ، اسمير و بررسي به جز نمونه‌هاي حاصل از گردن رحم يا واژن </t>
  </si>
  <si>
    <t xml:space="preserve">سيتوپاتولوژي، پزشكي قانوني (مانند اسپرم) </t>
  </si>
  <si>
    <t xml:space="preserve">تعيين كروماتين جنسي، اجسام بار (Barr Bodies) </t>
  </si>
  <si>
    <t xml:space="preserve">تعيين كروماتين جنسي، اسميرخون محيطي، Drumsticks در PMN </t>
  </si>
  <si>
    <t xml:space="preserve">سيتوپاتولوژي، اسمیرها، گردن رحم يا واژينال، تا 3 اسمير همراه با بررسي دقيق هورموني (نظيرIndex Estrogenic Maturation وKaryopynotic Index ) </t>
  </si>
  <si>
    <t xml:space="preserve">Pap Liquid Based Smear </t>
  </si>
  <si>
    <t xml:space="preserve">سيتوپاتولوژي نمونه ادرار </t>
  </si>
  <si>
    <t xml:space="preserve">بررسي ميكروسكوپي و گزارش (FNA) </t>
  </si>
  <si>
    <t>بررسي ميکروسکوپي آسپيراسيون مغز استخوان و گزارش آن</t>
  </si>
  <si>
    <t xml:space="preserve"> (برای آسپیراسیون کد 302820 قابل گزارش و محاسبه می‌باشد)</t>
  </si>
  <si>
    <t>بررسي ميکروسکوپي نمونه های بيوپسي و آسپيراسيون مغز استخوان (با يا بدون سل بلاک) و گزارش آن</t>
  </si>
  <si>
    <t xml:space="preserve"> (برای بیوپسی باآسپیراسیون کد 302825 قابل گزارش و محاسبه می‌باشد)</t>
  </si>
  <si>
    <t xml:space="preserve">عمل دی كلسيفيكاسيون </t>
  </si>
  <si>
    <t xml:space="preserve">رنگ‌آميزي اختصاصي، گروه 1 براي ميكروارگانيزم‌ها (مانندگريدلي، اسيدفست و متنامين سيلور) </t>
  </si>
  <si>
    <t xml:space="preserve">رنگ‌آميزي اختصاصي، گروه 2 رنگ آميزي‌هاي ديگر (مانند آهن و تري‌كروم) </t>
  </si>
  <si>
    <t xml:space="preserve">هيستوشيمي براي تعيين تركيبات شيميايي (مانند مس و روي) </t>
  </si>
  <si>
    <t xml:space="preserve">هيستوشيمي يا سيتو‌شيمي براي تعيين آنزيم‌هاي تشكيل‌دهنده؛ هر یک </t>
  </si>
  <si>
    <t xml:space="preserve">رنگ‌آميزي ايمنولوژي براي هر آنتي بادي ويروس DNA به روشFlow و IMAGE </t>
  </si>
  <si>
    <t xml:space="preserve">مشاوره و گزارش لام هايي که در جاي ديگري تهيه شده اند </t>
  </si>
  <si>
    <t xml:space="preserve">مشاوره و گزارش مواردي كه نياز به تهيه لام دارند </t>
  </si>
  <si>
    <t xml:space="preserve">فروزن سكشن و مشاوره در اتاق عمل </t>
  </si>
  <si>
    <t xml:space="preserve">ايمونوهيستوشيمي (شامل ايمونوپراكسيد از بافتي)، هر آنتي‌بادي </t>
  </si>
  <si>
    <t xml:space="preserve">مطالعه ايمونوفلوئورسانس، هرآنتي بادي، روش مستقيم (ايمنو هيستوشيمي) </t>
  </si>
  <si>
    <t xml:space="preserve">مطالعه ايمونوفلوئورسانس، هر آنتي‌بادي، روش غيرمستقيم (ايمنو هيستوشيمي) </t>
  </si>
  <si>
    <t xml:space="preserve">ميکروسکوپ الکتروني، تشخيص </t>
  </si>
  <si>
    <t xml:space="preserve">ميکروسکوپ الکتروني، اسکنينگ </t>
  </si>
  <si>
    <t xml:space="preserve">سطح 1- آسيب شناسي تشريحي، تنها بررسي ظاهري بافت </t>
  </si>
  <si>
    <t xml:space="preserve">سطح 2-آسيب شناسي تشريحي، بررسي ظاهري بافت ريزبيني (ميكروسكوپي) شامل: فورسكين (پره پوس)، به جز نوزاد </t>
  </si>
  <si>
    <t xml:space="preserve">سطح 2-آسيب شناسي تشريحي، بررسي ظاهري بافت ريزبيني (ميكروسكوپي) شامل: واريكوسل </t>
  </si>
  <si>
    <t xml:space="preserve">سطح 2-آسيب شناسي تشريحي، بررسي ظاهري بافت ريزبيني (ميكروسكوپي) شامل: وازدفران، به جز عقيمي </t>
  </si>
  <si>
    <t xml:space="preserve">سطح 2-آسيب شناسي تشريحي، بررسي ظاهري بافت ريزبيني (ميكروسكوپي) شامل: وريد، واريكوزيتي </t>
  </si>
  <si>
    <t xml:space="preserve">سطح 2-آسيب شناسي تشريحي، بررسي ظاهري بافت و ریزبینی (میکروسکوپی) شامل: لوله فالوپ، عقيم سازي </t>
  </si>
  <si>
    <t xml:space="preserve">سطح 2-آسيب شناسي تشريحي، بررسي ظاهري بافت و ریزبینی (میکروسکوپی) شامل: انگشتان دست/پا، آمپوتاسيون، تروماتيك </t>
  </si>
  <si>
    <t xml:space="preserve">سطح 2-آسيب شناسي تشريحي، بررسي ظاهري بافت و ریزبینی (میکروسکوپی) شامل: فوراسكين (پره پوس)، نوزاد </t>
  </si>
  <si>
    <t xml:space="preserve">سطح 2-آسيب شناسي تشريحي، بررسي ظاهري بافت و ریزبینی (میکروسکوپی) شامل: ساك فتق، درمحل </t>
  </si>
  <si>
    <t xml:space="preserve">سطح 2-آسيب شناسي تشريحي، بررسي ظاهري بافت و ریزبینی (میکروسکوپی) شامل: ساك هيدروسل </t>
  </si>
  <si>
    <t xml:space="preserve">سطح 2-آسيب شناسي تشريحي، بررسي ظاهري بافت و ریزبینی (میکروسکوپی) شامل: پوست، ترميم پلاستيك </t>
  </si>
  <si>
    <t xml:space="preserve">سطح 2-آسيب شناسي تشريحي، بررسي ظاهري بافت و ریزبینی (میکروسکوپی) شامل: گانگليون سمپاتيك </t>
  </si>
  <si>
    <t xml:space="preserve">سطح 2-آسيب شناسي تشريحي، بررسي ظاهري بافت و ریزبینی (میکروسکوپی) شامل: بيضه ها، اخته كردن (كاستراسيون) </t>
  </si>
  <si>
    <t xml:space="preserve">سطح 2-آسيب شناسي تشريحي، بررسي ظاهري بافت و ریزبینی (میکروسکوپی) شامل: مخاط واژن، تصادف </t>
  </si>
  <si>
    <t xml:space="preserve">سطح 2-آسيب شناسي تشريحي، بررسي ظاهري بافت و ریزبینی (میکروسکوپی) شامل: وازدفران، عقيم سازي </t>
  </si>
  <si>
    <t xml:space="preserve">سطح 3-آسيب شناسي تشريحي، بررسي ظاهري بافت ريزبيني (ميكروسكوپي) شامل: سقط، القايي </t>
  </si>
  <si>
    <t xml:space="preserve">سطح 3-آسيب شناسي تشريحي، بررسي ظاهري بافت ريزبيني (ميكروسكوپي) شامل: آبسه </t>
  </si>
  <si>
    <t xml:space="preserve">سطح 3-آسيب شناسي تشريحي، بررسي ظاهري بافت ريزبيني (ميكروسكوپي) شامل: آنوريسم-شرياني/ بطني </t>
  </si>
  <si>
    <t xml:space="preserve">سطح 3-آسيب شناسي تشريحي، بررسي ظاهري بافت ريزبيني (ميكروسكوپي) شامل: آنوس(مقعد)، تگ(زائده) </t>
  </si>
  <si>
    <t xml:space="preserve">سطح 3-آسيب شناسي تشريحي، بررسي ظاهري بافت ريزبيني (ميكروسكوپي) شامل: آپانديس </t>
  </si>
  <si>
    <t xml:space="preserve">سطح 3-آسيب شناسي تشريحي، بررسي ظاهري بافت ريزبيني (ميكروسكوپي) شامل: شريان، پلاك آتروماتوس </t>
  </si>
  <si>
    <t xml:space="preserve">سطح 3-آسيب شناسي تشريحي، بررسي ظاهري بافت ريزبيني (ميكروسكوپي) شامل: كيست غدد بارتولن </t>
  </si>
  <si>
    <t xml:space="preserve">سطح 3-آسيب شناسي تشريحي، بررسي ظاهري بافت ريزبيني (ميكروسكوپي) شامل: بورسا، كيست </t>
  </si>
  <si>
    <t xml:space="preserve">سطح 3-آسيب شناسي تشريحي، بررسي ظاهري بافت ريزبيني (ميكروسكوپي) شامل: بافت كارپال تانل </t>
  </si>
  <si>
    <t xml:space="preserve">سطح 3-آسيب شناسي تشريحي، بررسي ظاهري بافت ريزبيني (ميكروسكوپي) شامل: غضروف، تراشيدن </t>
  </si>
  <si>
    <t xml:space="preserve">سطح 3-آسيب شناسي تشريحي، بررسي ظاهري بافت ريزبيني (ميكروسكوپي) شامل: كلسته آتوما </t>
  </si>
  <si>
    <t xml:space="preserve">سطح 3-آسيب شناسي تشريحي، بررسي ظاهري بافت ريزبيني (ميكروسكوپي) شامل: ملتحمه، بيوپسي </t>
  </si>
  <si>
    <t xml:space="preserve">سطح 3-آسيب شناسي تشريحي، بررسي ظاهري بافت ريزبيني (ميكروسكوپي) شامل: قرنيه </t>
  </si>
  <si>
    <t xml:space="preserve">سطح 3-آسيب شناسي تشريحي، بررسي ظاهري بافت ريزبيني (ميكروسكوپي) شامل: بافت كانتركچردوپوئيترين </t>
  </si>
  <si>
    <t xml:space="preserve">سطح 3-آسيب شناسي تشريحي، بررسي ظاهري بافت ريزبيني (ميكروسكوپي) شامل: فمور، به جز شكستگي </t>
  </si>
  <si>
    <t xml:space="preserve">سطح 3-آسيب شناسي تشريحي، بررسي ظاهري بافت ريزبيني (ميكروسكوپي) شامل: شقاق(فيسور)/فيستول </t>
  </si>
  <si>
    <t xml:space="preserve">سطح 3-آسيب شناسي تشريحي، بررسي ظاهري بافت ريزبيني (ميكروسكوپي) شامل: كيسه صفرا </t>
  </si>
  <si>
    <t xml:space="preserve">سطح 3-آسيب شناسي تشريحي، بررسي ظاهري بافت ريزبيني (ميكروسكوپي) شامل: گانگليون كيست </t>
  </si>
  <si>
    <t xml:space="preserve">سطح 3-آسيب شناسي تشريحي، بررسي ظاهري بافت ريزبيني (ميكروسكوپي) شامل: هماتوم </t>
  </si>
  <si>
    <t xml:space="preserve">سطح 3-آسيب شناسي تشريحي، بررسي ظاهري بافت ريزبيني (ميكروسكوپي) شامل: هموروئيد </t>
  </si>
  <si>
    <t xml:space="preserve">سطح 3-آسيب شناسي تشريحي، بررسي ظاهري بافت ريزبيني (ميكروسكوپي) شامل: هيداتيد مورگاگني </t>
  </si>
  <si>
    <t xml:space="preserve">سطح 3-آسيب شناسي تشريحي، بررسي ظاهري بافت ريزبيني (ميكروسكوپي) شامل: ديسك بين مهره اي </t>
  </si>
  <si>
    <t xml:space="preserve">سطح 3-آسيب شناسي تشريحي، بررسي ظاهري بافت ريزبيني (ميكروسكوپي) شامل: مفصل، لوزبادي </t>
  </si>
  <si>
    <t xml:space="preserve">سطح 3-آسيب شناسي تشريحي، بررسي ظاهري بافت ريزبيني (ميكروسكوپي) شامل: نوروما-مورتون/تروماتيك </t>
  </si>
  <si>
    <t xml:space="preserve">سطح 3-آسيب شناسي تشريحي، بررسي ظاهري بافت ريزبيني (ميكروسكوپي) شامل: سينوس/كيست پايلونيدال </t>
  </si>
  <si>
    <t xml:space="preserve">سطح 3-آسيب شناسي تشريحي، بررسي ظاهري بافت ريزبيني (ميكروسكوپي) شامل: پوليپ، التهابي-بيني/سينوس </t>
  </si>
  <si>
    <t xml:space="preserve">سطح 3-آسيب شناسي تشريحي، بررسي ظاهري بافت ريزبيني (ميكروسكوپي) شامل: بافت نرم، دبريدمان </t>
  </si>
  <si>
    <t xml:space="preserve">سطح 3-آسيب شناسي تشريحي، بررسي ظاهري بافت ريزبيني (ميكروسكوپي) شامل: اسپرماتوسل </t>
  </si>
  <si>
    <t xml:space="preserve">سطح 3-آسيب شناسي تشريحي، بررسي ظاهري بافت ريزبيني (ميكروسكوپي) شامل: تاندون/تاندون شيت(غلاف) </t>
  </si>
  <si>
    <t xml:space="preserve">سطح 3-آسيب شناسي تشريحي، بررسي ظاهري بافت ريزبيني (ميكروسكوپي) شامل: زائده بيضه </t>
  </si>
  <si>
    <t xml:space="preserve">سطح 3-آسيب شناسي تشريحي، بررسي ظاهري بافت ريزبيني (ميكروسكوپي) شامل: ترومبوس يا آمبولي </t>
  </si>
  <si>
    <t xml:space="preserve">سطح 3-آسيب شناسي تشريحي، بررسي ظاهري بافت ريزبيني (ميكروسكوپي) شامل: لوزه و/يا آدنوئيد </t>
  </si>
  <si>
    <t xml:space="preserve">سطح 3-آسيب شناسي تشريحي، بررسي ظاهري بافت ريزبيني (ميكروسكوپي) شامل: سقط-خودبخود/فراموش شده </t>
  </si>
  <si>
    <t xml:space="preserve">سطح 3-آسيب شناسي تشريحي، بررسي ظاهري بافت ريزبيني (ميكروسكوپي) شامل: شريان، بيوپسي </t>
  </si>
  <si>
    <t xml:space="preserve">سطح 3-آسيب شناسي تشريحي، بررسي ظاهري بافت ريزبيني (ميكروسكوپي) شامل: اگزوستوز استخوان </t>
  </si>
  <si>
    <t xml:space="preserve">سطح 3-آسيب شناسي تشريحي، بررسي ظاهري بافت ريزبيني (ميكروسكوپي) شامل: انتهاها، آمپوتاسيون، ترماتيك </t>
  </si>
  <si>
    <t xml:space="preserve">سطح 3-آسيب شناسي تشريحي، بررسي ظاهري بافت ريزبيني (ميكروسكوپي) شامل: ليوميوم، ميومكتومي رحمي-بدون رحم </t>
  </si>
  <si>
    <t xml:space="preserve">سطح 3-آسيب شناسي تشريحي، بررسي ظاهري بافت ريزبيني (ميكروسكوپي) شامل: جفت، به جز سه ماهه سوم </t>
  </si>
  <si>
    <t xml:space="preserve">سطح 4- آسيب شناسي تشريحي، بررسي ظاهري بافت و ريزبيني (ميكروسكوپي) شامل: پستان، بيوپسي </t>
  </si>
  <si>
    <t xml:space="preserve">سطح 4- آسيب شناسي تشريحي، بررسي ظاهري بافت و ريزبيني(ميكروسكوپي)شامل: پستان، ماموپلاستي كاهنده </t>
  </si>
  <si>
    <t xml:space="preserve">سطح 4- آسيب شناسي تشريحي، بررسي ظاهري بافت و ريزبيني(ميكروسكوپي)شامل: برونش، بيوپسي </t>
  </si>
  <si>
    <t xml:space="preserve">سطح 4- آسيب شناسي تشريحي، بررسي ظاهري بافت و ريزبيني(ميكروسكوپي)شامل: سرويكس، بيوپسي </t>
  </si>
  <si>
    <t xml:space="preserve">سطح 4- آسيب شناسي تشريحي، بررسي ظاهري بافت و ريزبيني(ميكروسكوپي)شامل: كولون، بيوپسي </t>
  </si>
  <si>
    <t xml:space="preserve">سطح 4- آسيب شناسي تشريحي، بررسي ظاهري بافت و ريزبيني(ميكروسكوپي)شامل: دئودونوم، بيوپسي </t>
  </si>
  <si>
    <t xml:space="preserve">سطح 4- آسيب شناسي تشريحي، بررسي ظاهري بافت و ريزبيني(ميكروسكوپي)شامل: آندوسرويكس، كورتاژ/بيوپسي </t>
  </si>
  <si>
    <t xml:space="preserve">سطح 4- آسيب شناسي تشريحي، بررسي ظاهري بافت و ريزبيني(ميكروسكوپي)شامل: آندومتر، كورتاژ/بيوپسي </t>
  </si>
  <si>
    <t xml:space="preserve">سطح 4- آسيب شناسي تشريحي، بررسي ظاهري بافت و ريزبيني(ميكروسكوپي)شامل: مري، بيوپسي </t>
  </si>
  <si>
    <t xml:space="preserve">سطح 4- آسيب شناسي تشريحي، بررسي ظاهري بافت و ريزبيني(ميكروسكوپي)شامل: لوله فالوپ، حاملگي نابجا و يا تشخيصي </t>
  </si>
  <si>
    <t xml:space="preserve">سطح 4- آسيب شناسي تشريحي، بررسي ظاهري بافت و ريزبيني(ميكروسكوپي)شامل: سرفمور، شكستگي </t>
  </si>
  <si>
    <t xml:space="preserve">سطح 4- آسيب شناسي تشريحي، بررسي ظاهري بافت و ريزبيني(ميكروسكوپي)شامل: انگشتان دست/پا، آمپوتاسيون، غير تروماتيك </t>
  </si>
  <si>
    <t xml:space="preserve">سطح 4- آسيب شناسي تشريحي، بررسي ظاهري بافت و ريزبيني(ميكروسكوپي)شامل: لثه/مخاط دهان، بيوپسي </t>
  </si>
  <si>
    <t xml:space="preserve">سطح 4- آسيب شناسي تشريحي، بررسي ظاهري بافت و ريزبيني(ميكروسكوپي)شامل: دريچه قلب </t>
  </si>
  <si>
    <t xml:space="preserve">سطح 4- آسيب شناسي تشريحي، بررسي ظاهري بافت و ريزبيني(ميكروسكوپي)شامل: مفصل، رزكسيون </t>
  </si>
  <si>
    <t xml:space="preserve">سطح 4- آسيب شناسي تشريحي، بررسي ظاهري بافت و ريزبيني(ميكروسكوپي)شامل: حنجره، بيوپسي </t>
  </si>
  <si>
    <t xml:space="preserve">سطح 4- آسيب شناسي تشريحي، بررسي ظاهري بافت و ريزبيني(ميكروسكوپي)شامل: لب، بيوپسي/رزكسيون گوه اي(وج) </t>
  </si>
  <si>
    <t xml:space="preserve">سطح 4- آسيب شناسي تشريحي، بررسي ظاهري بافت و ريزبيني(ميكروسكوپي)شامل: ريه، بيوپسي ترانس برونشيال </t>
  </si>
  <si>
    <t xml:space="preserve">سطح 4- آسيب شناسي تشريحي، بررسي ظاهري بافت و ريزبيني(ميكروسكوپي)شامل: مخاط بيني، بيوپسي </t>
  </si>
  <si>
    <t xml:space="preserve">سطح 4- آسيب شناسي تشريحي، بررسي ظاهري بافت و ريزبيني(ميكروسكوپي)شامل: نازوفارنكس/اوروفارنكس، بيوپسي </t>
  </si>
  <si>
    <t xml:space="preserve">سطح 4- آسيب شناسي تشريحي، بررسي ظاهري بافت و ريزبيني(ميكروسكوپي)شامل: ادنتوژنتیک / دنتال سیست </t>
  </si>
  <si>
    <t xml:space="preserve">سطح 4- آسيب شناسي تشريحي، بررسي ظاهري بافت و ريزبيني(ميكروسكوپي)شامل: امنتوم (چادرینه)، بیوبسی </t>
  </si>
  <si>
    <t xml:space="preserve">سطح 4- آسيب شناسي تشريحي، بررسي ظاهري بافت و ريزبيني(ميكروسكوپي)شامل: تخمدان همراه يا بدون لوله، غير نئوپلاستيك </t>
  </si>
  <si>
    <t xml:space="preserve">سطح 4- آسيب شناسي تشريحي، بررسي ظاهري بافت و ريزبيني(ميكروسكوپي)شامل: تخمدان، بيوپسي/رزكسيون گوه اي(وج) </t>
  </si>
  <si>
    <t xml:space="preserve">سطح 4- آسيب شناسي تشريحي، بررسي ظاهري بافت و ريزبيني(ميكروسكوپي)شامل: غده پاراتيروئيد </t>
  </si>
  <si>
    <t xml:space="preserve">سطح 4- آسيب شناسي تشريحي، بررسي ظاهري بافت و ريزبيني(ميكروسكوپي)شامل: پريتوان(صفاق)، بيوپسي </t>
  </si>
  <si>
    <t xml:space="preserve">سطح 4- آسيب شناسي تشريحي، بررسي ظاهري بافت و ريزبيني(ميكروسكوپي)شامل: تومور هيپوفيز </t>
  </si>
  <si>
    <t xml:space="preserve">سطح 4- آسيب شناسي تشريحي، بررسي ظاهري بافت و ريزبيني(ميكروسكوپي)شامل: پلور/پريكارد- بيوپسي/بافت </t>
  </si>
  <si>
    <t xml:space="preserve">سطح 4- آسيب شناسي تشريحي، بررسي ظاهري بافت و ريزبيني(ميكروسكوپي)شامل: پوليپ، سرويكال/آندومتريال </t>
  </si>
  <si>
    <t xml:space="preserve">سطح 4- آسيب شناسي تشريحي، بررسي ظاهري بافت و ريزبيني(ميكروسكوپي)شامل: پوليپ، معده/روده كوچك </t>
  </si>
  <si>
    <t xml:space="preserve">سطح 4- آسيب شناسي تشريحي، بررسي ظاهري بافت و ريزبيني(ميكروسكوپي)شامل: پروستات، بيوپسي سوزني </t>
  </si>
  <si>
    <t xml:space="preserve">سطح 4- آسيب شناسي تشريحي، بررسي ظاهري بافت و ريزبيني(ميكروسكوپي)شامل: پروستات، تي يوآر(TUR) </t>
  </si>
  <si>
    <t xml:space="preserve">سطح 4- آسيب شناسي تشريحي، بررسي ظاهري بافت و ريزبيني(ميكروسكوپي)شامل: غده بزاقي، بيوپسي </t>
  </si>
  <si>
    <t xml:space="preserve">سطح 4- آسيب شناسي تشريحي، بررسي ظاهري بافت و ريزبيني(ميكروسكوپي)شامل: سينوس، پارانازال بيوپسي </t>
  </si>
  <si>
    <t xml:space="preserve">سطح 4- آسيب شناسي تشريحي، بررسي ظاهري بافت و ريزبيني(ميكروسكوپي)شامل: روده كوچك، بيوپسي </t>
  </si>
  <si>
    <t xml:space="preserve">سطح 4- آسيب شناسي تشريحي، بررسي ظاهري بافت و ريزبيني(ميكروسكوپي)شامل: بافت نرم، به جز تومور/توده/ليپوم/دبريدمان </t>
  </si>
  <si>
    <t xml:space="preserve">سطح 4- آسيب شناسي تشريحي، بررسي ظاهري بافت و ريزبيني(ميكروسكوپي)شامل: طحال </t>
  </si>
  <si>
    <t xml:space="preserve">سطح 4- آسيب شناسي تشريحي، بررسي ظاهري بافت و ريزبيني(ميكروسكوپي)شامل: معده، بيوپسي </t>
  </si>
  <si>
    <t xml:space="preserve">سطح 4- آسيب شناسي تشريحي، بررسي ظاهري بافت و ريزبيني(ميكروسكوپي)شامل: سينوويوم </t>
  </si>
  <si>
    <t xml:space="preserve">سطح 4- آسيب شناسي تشريحي، بررسي ظاهري بافت و ريزبيني(ميكروسكوپي)شامل: بيضه، به جز تومور/ بيوپسي/اخته كردن(كاستراسيون) </t>
  </si>
  <si>
    <t xml:space="preserve">سطح 4- آسيب شناسي تشريحي، بررسي ظاهري بافت و ريزبيني(ميكروسكوپي)شامل: مجراي تيروگلوس/كيست شكاف برانكيال </t>
  </si>
  <si>
    <t xml:space="preserve">سطح 4- آسيب شناسي تشريحي، بررسي ظاهري بافت و ريزبيني(ميكروسكوپي)شامل: زبان، بيوپسي </t>
  </si>
  <si>
    <t xml:space="preserve">سطح 4- آسيب شناسي تشريحي، بررسي ظاهري بافت و ريزبيني(ميكروسكوپي)شامل: لوزه، بيوپسي </t>
  </si>
  <si>
    <t xml:space="preserve">سطح 4- آسيب شناسي تشريحي، بررسي ظاهري بافت و ريزبيني(ميكروسكوپي)شامل: ناي(تراشه)، بيوپسي </t>
  </si>
  <si>
    <t xml:space="preserve">سطح 4- آسيب شناسي تشريحي، بررسي ظاهري بافت و ريزبيني(ميكروسكوپي)شامل: حالب، بيوپسي </t>
  </si>
  <si>
    <t xml:space="preserve">سطح 4- آسيب شناسي تشريحي، بررسي ظاهري بافت و ريزبيني(ميكروسكوپي)شامل: اورترا(مجراي ادرار)، بيوپسي </t>
  </si>
  <si>
    <t xml:space="preserve">سطح 4- آسيب شناسي تشريحي، بررسي ظاهري بافت و ريزبيني(ميكروسكوپي)شامل: مثانه، بيوپسي </t>
  </si>
  <si>
    <t xml:space="preserve">سطح 4- آسيب شناسي تشريحي، بررسي ظاهري بافت و ريزبيني(ميكروسكوپي)شامل: واژن، بيوپسي </t>
  </si>
  <si>
    <t xml:space="preserve">سطح 4- آسيب شناسي تشريحي، بررسي ظاهري بافت و ريزبيني(ميكروسكوپي)شامل: وولوا/لابيا، بيوپسي </t>
  </si>
  <si>
    <t xml:space="preserve">سطح 4- آسيب شناسي تشريحي، بررسي ظاهري بافت و ريزبيني(ميكروسكوپي)شامل: چشم، انوكليشن </t>
  </si>
  <si>
    <t xml:space="preserve">سطح 4- آسيب شناسي تشريحي، بررسي ظاهري بافت و ريزبيني(ميكروسكوپي)شامل: ريه، بيوپسي گوه اي(وج) </t>
  </si>
  <si>
    <t xml:space="preserve">سطح 4- آسيب شناسي تشريحي، بررسي ظاهري بافت و ريزبيني(ميكروسكوپي)شامل: ميوكارد، بيوپسي </t>
  </si>
  <si>
    <t xml:space="preserve">سطح 4- آسيب شناسي تشريحي، بررسي ظاهري بافت و ريزبيني(ميكروسكوپي)شامل: تومور ادونتوژنيك </t>
  </si>
  <si>
    <t xml:space="preserve">سطح 4- آسيب شناسي تشريحي، بررسي ظاهري بافت و ريزبيني(ميكروسكوپي)شامل: تخمدان با يا بدون لوله، نئوپلاستيك </t>
  </si>
  <si>
    <t xml:space="preserve">سطح 4- آسيب شناسي تشريحي، بررسي ظاهري بافت و ريزبيني(ميكروسكوپي)شامل: پانكراس بيوپسي </t>
  </si>
  <si>
    <t xml:space="preserve">سطح 4- آسيب شناسي تشريحي، بررسي ظاهري بافت و ريزبيني(ميكروسكوپي)شامل: جفت، سه ماهه سوم </t>
  </si>
  <si>
    <t xml:space="preserve">سطح 4- آسيب شناسي تشريحي، بررسي ظاهري بافت و ريزبيني(ميكروسكوپي)شامل: پروستات، به جز رزكسيون راديكال </t>
  </si>
  <si>
    <t xml:space="preserve">سطح 4- آسيب شناسي تشريحي، بررسي ظاهري بافت و ريزبيني(ميكروسكوپي)شامل: غده بزاقي </t>
  </si>
  <si>
    <t xml:space="preserve">سطح 4- آسيب شناسي تشريحي، بررسي ظاهري بافت و ريزبيني(ميكروسكوپي)شامل: روده كوچك، رزكسيون، به جز تومور </t>
  </si>
  <si>
    <t xml:space="preserve">سطح 4- آسيب شناسي تشريحي، بررسي ظاهري بافت و ريزبيني(ميكروسكوپي)شامل: توده بافت نرم(به جز ليپوم)- بيوپسي / (اكسيژن) برداشتن ساده </t>
  </si>
  <si>
    <t xml:space="preserve">سطح 4- آسيب شناسي تشريحي، بررسي ظاهري بافت و ريزبيني(ميكروسكوپي)شامل: تيروئيد، توتال/لوب </t>
  </si>
  <si>
    <t xml:space="preserve">سطح 4- آسيب شناسي تشريحي، بررسي ظاهري بافت و ريزبيني(ميكروسكوپي)شامل: حالب، رزكسيون </t>
  </si>
  <si>
    <t xml:space="preserve">سطح 4- آسيب شناسي تشريحي، بررسي ظاهري بافت و ريزبيني(ميكروسكوپي)شامل: مثانه، تي.يو.آر (TUR) </t>
  </si>
  <si>
    <t>سطح 5-آسيب شناسي تشريحي، بررسي ظاهري بافت و ريزبيني (ميكروسكوپي) شامل: كليه، بيوپسي</t>
  </si>
  <si>
    <t xml:space="preserve">سطح 5-آسيب شناسي تشريحي، بررسي ظاهري بافت و ريزبيني (ميكروسكوپي) شامل: لنف نود، بيوپسي </t>
  </si>
  <si>
    <t xml:space="preserve">سطح 5-آسيب شناسي تشريحي، بررسي ظاهري بافت و ريزبيني (ميكروسكوپي) شامل: پوست </t>
  </si>
  <si>
    <t xml:space="preserve">سطح 5-آسيب شناسي تشريحي، بررسي ظاهري بافت و ريزبيني (ميكروسكوپي) شامل: استخوان، بيوپسي يا كورتاژ </t>
  </si>
  <si>
    <t xml:space="preserve">سطح 5-آسيب شناسي تشريحي، بررسي ظاهري بافت و ريزبيني (ميكروسكوپي) شامل: مغز، بيوپسي </t>
  </si>
  <si>
    <t xml:space="preserve">سطح 5-آسيب شناسي تشريحي، بررسي ظاهري بافت و ريزبيني (ميكروسكوپي) شامل: مغز/مننژ، رزكسيون تومور </t>
  </si>
  <si>
    <t xml:space="preserve">سطح 5-آسيب شناسي تشريحي، بررسي ظاهري بافت و ريزبيني (ميكروسكوپي) شامل: پستان، ماستكتومي-پارشيال/ساده </t>
  </si>
  <si>
    <t xml:space="preserve">سطح 5-آسيب شناسي تشريحي، بررسي ظاهري بافت و ريزبيني (ميكروسكوپي) شامل: سرويكس، كونيزاسيون(برداشتن مخاطي) </t>
  </si>
  <si>
    <t xml:space="preserve">سطح 5-آسيب شناسي تشريحي، بررسي ظاهري بافت و ريزبيني (ميكروسكوپي) شامل: انتهاها، آمپوتاسيون، غير تروماتيك </t>
  </si>
  <si>
    <t>سطح 5-آسيب شناسي تشريحي، بررسي ظاهري بافت و ريزبيني (ميكروسكوپي) شامل: كبد، بيوپسي-سوزني/گوه اي(وج)</t>
  </si>
  <si>
    <t>سطح5- آسيب شناسي تشريحي، بررسي ظاهري بافت و ريزبيني (ميكروسكوپي) شامل: مدیاستن، توده ای</t>
  </si>
  <si>
    <t xml:space="preserve">سطح6- آسيب شناسي تشريحي، بررسي ظاهري بافت و ريزبيني (ميكروسكوپي) شامل: آدرنال، رزكسيون </t>
  </si>
  <si>
    <t>سطح6- آسيب شناسي تشريحي، بررسي ظاهري بافت و ريزبيني (ميكروسكوپي) شامل: كليه، نفروكتومي توتال/پارشيال</t>
  </si>
  <si>
    <t xml:space="preserve">سطح6- آسيب شناسي تشريحي، بررسي ظاهري بافت و ريزبيني (ميكروسكوپي) شامل: حنجره، پارشيال/توتال رزكسيون </t>
  </si>
  <si>
    <t xml:space="preserve">سطح6- آسيب شناسي تشريحي، بررسي ظاهري بافت و ريزبيني (ميكروسكوپي) شامل: كبد، رزكسيون پارشيال </t>
  </si>
  <si>
    <t xml:space="preserve">سطح6- آسيب شناسي تشريحي، بررسي ظاهري بافت و ريزبيني (ميكروسكوپي) شامل: لنف نود، رزكسيون رژيونال </t>
  </si>
  <si>
    <t xml:space="preserve">سطح6- آسيب شناسي تشريحي، بررسي ظاهري بافت و ريزبيني (ميكروسكوپي) شامل: رزكسيون استخوان </t>
  </si>
  <si>
    <t xml:space="preserve">سطح6- آسيب شناسي تشريحي، بررسي ظاهري بافت و ريزبيني (ميكروسكوپي) شامل: پستان، ماستكتومي، به همراه عقده هاي لنفاوي ناحيه </t>
  </si>
  <si>
    <t xml:space="preserve">سطح6- آسيب شناسي تشريحي، بررسي ظاهري بافت و ريزبيني (ميكروسكوپي) شامل: كولون، رزكسيون سگمنتال به علت تومور </t>
  </si>
  <si>
    <t xml:space="preserve">سطح6- آسيب شناسي تشريحي، بررسي ظاهري بافت و ريزبيني (ميكروسكوپي) شامل: كولون، رزكسيون توتال </t>
  </si>
  <si>
    <t xml:space="preserve">سطح6- آسيب شناسي تشريحي، بررسي ظاهري بافت و ريزبيني (ميكروسكوپي) شامل: مري، رزكسيون پارشيال/توتال </t>
  </si>
  <si>
    <t xml:space="preserve">سطح6- آسيب شناسي تشريحي، بررسي ظاهري بافت و ريزبيني (ميكروسكوپي) شامل: اندامها، ديس آرتيكولاسيون </t>
  </si>
  <si>
    <t xml:space="preserve">سطح6- آسيب شناسي تشريحي، بررسي ظاهري بافت و ريزبيني (ميكروسكوپي) شامل: جنين، با ديسكسيون </t>
  </si>
  <si>
    <t xml:space="preserve">سطح6- آسيب شناسي تشريحي، بررسي ظاهري بافت و ريزبيني (ميكروسكوپي) شامل: حلق، رزكسيون پارشيال/توتال به همراه عقده هاي لنفاوي ناحيه </t>
  </si>
  <si>
    <t xml:space="preserve">سطح6- آسيب شناسي تشريحي، بررسي ظاهري بافت و ريزبيني (ميكروسكوپي) شامل: ريه، رزكسيون توتال/لوب/سگمنت </t>
  </si>
  <si>
    <t xml:space="preserve">سطح6- آسيب شناسي تشريحي، بررسي ظاهري بافت و ريزبيني (ميكروسكوپي) شامل: پانكراس، رزكسيون توتال/ساب توتال </t>
  </si>
  <si>
    <t xml:space="preserve">سطح6- آسيب شناسي تشريحي، بررسي ظاهري بافت و ريزبيني (ميكروسكوپي) شامل: پروستات، رزكسيون راديكال </t>
  </si>
  <si>
    <t xml:space="preserve">سطح6- آسيب شناسي تشريحي، بررسي ظاهري بافت و ريزبيني (ميكروسكوپي) شامل: روده باريك، رزكسيون به علت تومور </t>
  </si>
  <si>
    <t xml:space="preserve">سطح6- آسيب شناسي تشريحي، بررسي ظاهري بافت و ريزبيني (ميكروسكوپي) شامل: تومور بافت نرم، رزكسيون به علت تومور </t>
  </si>
  <si>
    <t xml:space="preserve">سطح6- آسيب شناسي تشريحي، بررسي ظاهري بافت و ريزبيني (ميكروسكوپي) شامل: معده، رزكسيون ساب توتال </t>
  </si>
  <si>
    <t xml:space="preserve">سطح6- آسيب شناسي تشريحي، بررسي ظاهري بافت و ريزبيني (ميكروسكوپي) شامل: بيضه، تومور </t>
  </si>
  <si>
    <t xml:space="preserve">سطح6- آسيب شناسي تشريحي، بررسي ظاهري بافت و ريزبيني (ميكروسكوپي) شامل: زبان/لوزه- رزكسيون به علت تومور </t>
  </si>
  <si>
    <t xml:space="preserve">سطح6- آسيب شناسي تشريحي، بررسي ظاهري بافت و ريزبيني (ميكروسكوپي) شامل: مثانه، رزكسيون پارشيال/توتال </t>
  </si>
  <si>
    <t>سطح 6- آسيب شناسي تشريحي، بررسي ظاهري بافت و ريزبيني (ميكروسكوپي) شامل: رحم، با يا بدون لوله و تخمدانها</t>
  </si>
  <si>
    <t xml:space="preserve">سطح6- آسيب شناسي تشريحي، بررسي ظاهري بافت و ريزبيني (ميكروسكوپي) شامل: وولوا، رزكسيون توتال/ساب توتال </t>
  </si>
  <si>
    <t>سطح 6-آسيب شناسي تشريحي، بررسي ظاهري بافت و ريزبيني (ميكروسكوپي) شامل: عضله، بيوپسي</t>
  </si>
  <si>
    <t>سطح 6-آسيب شناسي تشريحي، بررسي ظاهري بافت و ريزبيني (ميكروسكوپي) شامل: عصب، بيوپسي تشخيص مديكال</t>
  </si>
  <si>
    <t xml:space="preserve">تشخيص تخمک از مايع فوليکولي </t>
  </si>
  <si>
    <t xml:space="preserve">آماده سازي جنين براي انتقال با هر روش </t>
  </si>
  <si>
    <t xml:space="preserve">تشخيص اسپرم از آسپيراسيون اپيديديم </t>
  </si>
  <si>
    <t xml:space="preserve">انجماد جنين و تخمک تا سه جنين </t>
  </si>
  <si>
    <t xml:space="preserve">انجماد جنين و تخمک بيش از سه جنين </t>
  </si>
  <si>
    <t xml:space="preserve">انجماد اسپرم </t>
  </si>
  <si>
    <t xml:space="preserve">آماده سازي اسپرم با روش ساده </t>
  </si>
  <si>
    <t xml:space="preserve">آماده سازي اسپرم با روش کمپلکس (گرادينت) </t>
  </si>
  <si>
    <t xml:space="preserve">تشخيص اسپرم از بافت بيضه (تازه و منجمد) </t>
  </si>
  <si>
    <t xml:space="preserve">کشت تخمک و جنين </t>
  </si>
  <si>
    <t xml:space="preserve">کشت IVM (In Vitro Maturation) </t>
  </si>
  <si>
    <t xml:space="preserve">هچينگ جنين </t>
  </si>
  <si>
    <t xml:space="preserve">Co-Culture تخمک يا جنين </t>
  </si>
  <si>
    <t xml:space="preserve">بررسي حرکت و موتيليتي اسپرم در هيالورونيک اسيد </t>
  </si>
  <si>
    <t xml:space="preserve">آناليز اسپرم با روش کروگي </t>
  </si>
  <si>
    <t xml:space="preserve">آناليز اسپرم حاصل از RE </t>
  </si>
  <si>
    <t xml:space="preserve">انجماد بافت بيضه </t>
  </si>
  <si>
    <t xml:space="preserve">ذخيره سازي جنين براي يکسال </t>
  </si>
  <si>
    <t xml:space="preserve">ذخيره سازي اسپرم و SEX به مدت يکسال </t>
  </si>
  <si>
    <t xml:space="preserve">ذخيره سازي بافت توليد مثلي (بيضه و تخمدان) </t>
  </si>
  <si>
    <t xml:space="preserve">ذخيره سازي تخمک براي يکسال </t>
  </si>
  <si>
    <t xml:space="preserve">ذوب جنين </t>
  </si>
  <si>
    <t xml:space="preserve">ذوب اسپرم و يا مايع مني </t>
  </si>
  <si>
    <t xml:space="preserve">ذوب بافت بيضه و تخمدان </t>
  </si>
  <si>
    <t xml:space="preserve">ذوب بافت بيضه يا اسپرم </t>
  </si>
  <si>
    <t xml:space="preserve">ذوب تخمک </t>
  </si>
  <si>
    <t xml:space="preserve">انجماد بافت تخمدان </t>
  </si>
  <si>
    <t xml:space="preserve">پروسه ميکروانجکشن تخمک براي هر بيمار </t>
  </si>
  <si>
    <t xml:space="preserve">پروسه تلقيح آزمايشگاهي و باروري تخمک براي هر بيمار </t>
  </si>
  <si>
    <t xml:space="preserve">تشخيص اسپرم از بافت بيضه به روش ميکروسکوپي (Micro TESE) </t>
  </si>
  <si>
    <t xml:space="preserve">بررسی فاکتور V، لیدن به تنهایی </t>
  </si>
  <si>
    <t xml:space="preserve">بررسی فاکتور2 (Prothrombin G20210A) به تنهایی </t>
  </si>
  <si>
    <t xml:space="preserve">بررسی یک تغییر تک بازی که در فارماکوژنومیکس نقش دارد به تنهایی </t>
  </si>
  <si>
    <t xml:space="preserve">نقص آلفا 1 – آنتی تریپسین </t>
  </si>
  <si>
    <t xml:space="preserve">بررسی یک واریانت تک نوکلئوتیدی به تنهایی در یک نفر </t>
  </si>
  <si>
    <t xml:space="preserve">بررسی یک موتاسیون سوماتیک در نمونه های سرطانی (مواردی همانند JAK2، BRAF و ...)(بررسی فقط یک موتاسیون به تنهایی) </t>
  </si>
  <si>
    <t xml:space="preserve">بررسی پانل پلی مورفیسم های مرتبط با ترومبوفیلی شامل (بررسی فاکتور V، فاکتور II، MTHFR C677T، MTFR A1298C، PAI-1 و .... تا سقف ده موتاسیون در یک پانل) </t>
  </si>
  <si>
    <t xml:space="preserve">بررسی موتاسیون های شایع ژن MEFV در بیماری FMF </t>
  </si>
  <si>
    <t xml:space="preserve">بررسی موتاسیون های شایع هموکروماتوز ارثی (HFE) </t>
  </si>
  <si>
    <t xml:space="preserve">بررسی حذف نواحی AZF در کروموزوم Y </t>
  </si>
  <si>
    <t>(صرفا براساس استانداردهای ابلاغی وزارت بهداشت درمان و آموزش پزشکی قابل محاسبه و گزارش می‌باشد)</t>
  </si>
  <si>
    <t xml:space="preserve">بررسی حضور یا عدم حضور ژن SRY(فقط در مورد مشکلات ابهام جنسی) </t>
  </si>
  <si>
    <t xml:space="preserve">بررسی سایر پانل های دارای 2 تا 10 واریانت برای یک نفر به تنهایی بر اساس لیست آزمایشگاه مرجع سلامت </t>
  </si>
  <si>
    <t xml:space="preserve">بررسی یک واریانت متیله در یک نفر به تنهایی </t>
  </si>
  <si>
    <t xml:space="preserve">بررسی یک واریانت سوماتیک در یک نفر به تنهایی </t>
  </si>
  <si>
    <t xml:space="preserve">بررسی موتاسیون های چندگانه سوماتیک ژن های دخیل در سرطان (بجز NRAS، KRAS، EGFR) </t>
  </si>
  <si>
    <t xml:space="preserve">بررسی موتاسیون های KRAS </t>
  </si>
  <si>
    <t xml:space="preserve">بررسی موتاسیون های NRAS </t>
  </si>
  <si>
    <t xml:space="preserve">بررسی موتاسیون های ALK </t>
  </si>
  <si>
    <t xml:space="preserve">بررسی موتاسیون های EGFR </t>
  </si>
  <si>
    <t xml:space="preserve">بررسی موتاسیون با روش کمی </t>
  </si>
  <si>
    <t xml:space="preserve">(مطابق فهرست مورد تایید آزمایشگاه مرجع سلامت قابل محاسبه و پرداخت می‌باشد) </t>
  </si>
  <si>
    <t xml:space="preserve">بررسی ترانسلوکاسیون در سرطان های خون </t>
  </si>
  <si>
    <t>سایر موارد گروه سه (بررسی بیش از یک واریانت سوماتیک (همانند موتاسیون ژن های سرطانی) یا ترانسلوکاسیون در سرطان های خون و یاآزمایشاتی که از طریق PCR کمی انجام می شود)</t>
  </si>
  <si>
    <t xml:space="preserve">بررسی سیکل سل مرحله اول برای پدر به همراه فرزند </t>
  </si>
  <si>
    <t xml:space="preserve">بررسی سیکل سل مرحله اول برای مادر به همراه فرزند </t>
  </si>
  <si>
    <t xml:space="preserve">بررسی آکندروپلازی </t>
  </si>
  <si>
    <t xml:space="preserve">جهش شناخته شده قبلی در خانواده موسوم به Known familial mutation برای کلیه بیماریها (زمانی که قبلا موتاسیون مسبب بیماری در سایر اعضا و نزدیکان یک خانواده شناسایی شده باشد) </t>
  </si>
  <si>
    <t>سایر موارد گروه چهار (بررسی یک موتاسیون نقطه ای به صورت گلوبال (خانواده با فرزند و یا بدون فرزند)</t>
  </si>
  <si>
    <t>بررسی موتاسیون تکرار های سه نوکلئوتیدی در بیماری آتاکسی فردریش</t>
  </si>
  <si>
    <t xml:space="preserve">بررسی موتاسیون تکرار های سه نوکلئوتیدی در بیماری دیستروفی میوتونیک </t>
  </si>
  <si>
    <t xml:space="preserve">بررسی موتاسیون تکرار های سه نوکلئوتیدی در بیماری هانتینگتون </t>
  </si>
  <si>
    <t xml:space="preserve">بررسی موتاسیون تکرار های سه نوکلئوتیدی در بیماری فراژایل X </t>
  </si>
  <si>
    <t xml:space="preserve">بررسی موتاسیون تکرار های سه نوکلئوتیدی در انواع SCA </t>
  </si>
  <si>
    <t xml:space="preserve">بررسی موتاسیون های کمپلکس ولی شناخته شده همانند مواردی که واژگونی یا حذف های خاص و بزرگ دارند </t>
  </si>
  <si>
    <t xml:space="preserve">بررسی Inversion22 در هموفیلی A </t>
  </si>
  <si>
    <t xml:space="preserve">بتا تالاسمی (فقط بررسی جهش های شایع) پدر به همراه فرزند </t>
  </si>
  <si>
    <t xml:space="preserve">بتا تالاسمی (فقط بررسی جهش های شایع) مادر به همراه فرزند </t>
  </si>
  <si>
    <t xml:space="preserve">پی کی یو (فقط بررسی جهش های شایع) پدر به همراه فرزند </t>
  </si>
  <si>
    <t xml:space="preserve">پی کی یو (فقط بررسی جهش های شایع) مادر به همراه فرزند </t>
  </si>
  <si>
    <t xml:space="preserve">الفا تالاسمی (فقط بررسی حذف های شایع) پدر به همراه فرزند </t>
  </si>
  <si>
    <t xml:space="preserve">الفا تالاسمی (فقط بررسی حذف های شایع) مادر به همراه فرزند </t>
  </si>
  <si>
    <t xml:space="preserve">فیبروز کیستیک یا CF (فقط بررسی جهش های شایع) پدر به همراه فرزند </t>
  </si>
  <si>
    <t xml:space="preserve">فیبروز کیستیک یا CF (فقط بررسی جهش های شایع) مادر به همراه فرزند </t>
  </si>
  <si>
    <t>سایر موارد گروه 5 (بررسی 2 تا 10 موتاسیون شایع در یک منطقه و یا شناسایی جهش های دینامیک)</t>
  </si>
  <si>
    <t xml:space="preserve">بررسی کانکسین 26 در ناشنوایی مرحله اول برای پدر به همراه فرزند </t>
  </si>
  <si>
    <t xml:space="preserve">بررسی کانکسین 26 در ناشنوایی مرحله اول برای مادر به همراه فرزند </t>
  </si>
  <si>
    <t>سایر موارد گروه 6 (بررسی یک اگزون با روش تعیین توالی)</t>
  </si>
  <si>
    <t xml:space="preserve">بررسی مرحله اول تالاسمی بتا برای پدر به همراه فرزند </t>
  </si>
  <si>
    <t xml:space="preserve">بررسی مرحله اول تالاسمی بتا برای مادر به همراه فرزند </t>
  </si>
  <si>
    <t xml:space="preserve">بررسی مرحله اول تالاسمی آلفا برای پدر به همراه فرزند </t>
  </si>
  <si>
    <t xml:space="preserve">بررسی مرحله اول تالاسمی آلفا برای مادر به همراه فرزند </t>
  </si>
  <si>
    <t xml:space="preserve">بررسی مرحله اول SMA برای پدر به همراه فرزند </t>
  </si>
  <si>
    <t xml:space="preserve">بررسی مرحله اول SMA برای مادر به همراه فرزند </t>
  </si>
  <si>
    <t xml:space="preserve">بررسی دوپلیکاسیون PMP22 در شارکوت ماری توث </t>
  </si>
  <si>
    <t xml:space="preserve">بررسی جهش های نقطه ای در ژن VHL در بیماری Von Hippel-Lindau </t>
  </si>
  <si>
    <t>سایر موارد گروه 7  (بررسی 2 تا 5 اگزون با روش تعیین توالی)</t>
  </si>
  <si>
    <t xml:space="preserve">بررسی حذف های ژن DMD در بیماران دوشن و بکر </t>
  </si>
  <si>
    <t xml:space="preserve">بررسی موتاسیون های بیماری CAH (ژن CYP21A2) </t>
  </si>
  <si>
    <t xml:space="preserve">بررسی تمام اگزون ها در بیماری هموفیلی B </t>
  </si>
  <si>
    <t xml:space="preserve">بررسی بیماری شوگرن لارسن ژن ALDH3A2 </t>
  </si>
  <si>
    <t xml:space="preserve">بررسی بیماری کاناوان ژن ASPA </t>
  </si>
  <si>
    <t xml:space="preserve">بررسی سندروم SLOS ژن DHCR7 </t>
  </si>
  <si>
    <t xml:space="preserve">بررسی سندروم ولفرام، ژن WFS1 </t>
  </si>
  <si>
    <t xml:space="preserve">نقص فاکتور 7 انعقادی، بررسی کامل ژن F7 </t>
  </si>
  <si>
    <t xml:space="preserve">نقص فاکتور 10 انعقادی، بررسی ژن F10 </t>
  </si>
  <si>
    <t xml:space="preserve">سندروم برنارد سوئیلر، بررسی ژنهای GP1BA، GP1BB و G9 </t>
  </si>
  <si>
    <t>سایر موارد گروه 8 (بررسی 6 تا 10 اگزون با تعیین توالی)</t>
  </si>
  <si>
    <t xml:space="preserve">بررسی بیماری PKU با روش تعیین توالی کل ژن برای پدر به همراه فرزند </t>
  </si>
  <si>
    <t xml:space="preserve">بررسی بیماری PKU با روش تعیین توالی کل ژن برای مادر به همراه فرزند </t>
  </si>
  <si>
    <t xml:space="preserve">استفاده از micro array برای تشخیص بیماری ها </t>
  </si>
  <si>
    <t xml:space="preserve">بررسی ژن APC در پولیپوزیس وراثتی </t>
  </si>
  <si>
    <t xml:space="preserve">بررسی نقص آدنوزین دآمیناز ژن ADA </t>
  </si>
  <si>
    <t xml:space="preserve">نقص prothrombinemia بررسی کامل ژن F2 </t>
  </si>
  <si>
    <t xml:space="preserve">نقص فاکتور 5 انعقادی، بررسی کامل ژن F5 </t>
  </si>
  <si>
    <t xml:space="preserve">نقص فاکتور 11 انعقادی، بررسی ژن F11 </t>
  </si>
  <si>
    <t xml:space="preserve">بررسی ژن BLM در سندم بلوم </t>
  </si>
  <si>
    <t xml:space="preserve">بررسی ژن CDH1 در Hereditary Diffuse Gastric Cancer </t>
  </si>
  <si>
    <t xml:space="preserve">بررسی ژن TP53 در سندرم Li-Fraumeni </t>
  </si>
  <si>
    <t xml:space="preserve">بررسی ژن WAS در سندرم ویسکوت آلدریچ </t>
  </si>
  <si>
    <t>سایر موارد گروه 9 (بررسی 11 تا 25 اگزون)</t>
  </si>
  <si>
    <t xml:space="preserve">بررسی بیماری CF با روش تعیین توالی کل ژن </t>
  </si>
  <si>
    <t xml:space="preserve">بررسی هموفیلی A با روش تعیین توالی کل ژن </t>
  </si>
  <si>
    <t xml:space="preserve">بررسی ژن RB1 در رتینوبلاستوما </t>
  </si>
  <si>
    <t xml:space="preserve">بررسی ژن CLCN7 در بیماری اسئوپتروز </t>
  </si>
  <si>
    <t xml:space="preserve">بررسی 26 تا 50 اگزون </t>
  </si>
  <si>
    <t>سایر موارد گروه 10 (بررسی 26 تا 50 اگزون)</t>
  </si>
  <si>
    <t xml:space="preserve">بررسی همزمان ژنهای BRCA1 و BRCA2 در سرطان پستان وراثتی </t>
  </si>
  <si>
    <t xml:space="preserve">بررسی بیش از 50 اگزون با روش تعیین توالی </t>
  </si>
  <si>
    <t>#*+</t>
  </si>
  <si>
    <t xml:space="preserve">(این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t>
  </si>
  <si>
    <t xml:space="preserve">کاریوتایپ خون با حد تفکیک 400 الی 450 </t>
  </si>
  <si>
    <t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t>
  </si>
  <si>
    <t xml:space="preserve">کاریوتایپ خون بند ناف </t>
  </si>
  <si>
    <t xml:space="preserve">کاریوتایپ مغز استخوان </t>
  </si>
  <si>
    <t xml:space="preserve">کاریوتایپ مایع آمنیون </t>
  </si>
  <si>
    <t xml:space="preserve">کاریوتایپ پرز جفتی </t>
  </si>
  <si>
    <t xml:space="preserve">کاریوتایپ فیبروبلاست های پوستی </t>
  </si>
  <si>
    <t xml:space="preserve">کاریوتایپ بافت های solid (توموری و غیر توموری شامل بافت جنین سقط شده) </t>
  </si>
  <si>
    <t xml:space="preserve">کاریوتایپ به منظور بررسی سندروم های شکست کروموزومی </t>
  </si>
  <si>
    <t xml:space="preserve">بررسی موزاییسم (مطالعه بیش از 20 سلول تا سقف 100 سلول) </t>
  </si>
  <si>
    <t xml:space="preserve">روش های نواربندی اختصاصی غیر از G-band(شامل مواردی همانند C-band، R-Band، NOR-Band و Q-band این روش ها فقط در صورتی که مطابق با استانداردهای آزمایشگاه سیتوژنتیک مورد نیاز باشند قابل محاسبه هستند) </t>
  </si>
  <si>
    <t xml:space="preserve">بررسی Interphase FISH به ازای هر پروب </t>
  </si>
  <si>
    <t xml:space="preserve">(در خصوص این کد و ردیف بعد باید توجه داشت که این کدها در خصوص استفاده از پروب های عمومی (همانند پروب های اختصاصی سانترومر ها و پروب های عمومی هر کروموزوم) می‌باشد. در صورت استفاده از پروب های کم مصرف همانند موارد locus specific برای برخی وضعیت های خاص و نادر می توان یک ضریب 1.5 برابر را بر روی روش مورد استفاده اعمال کرد) </t>
  </si>
  <si>
    <t xml:space="preserve">بررسی Metaphase FISH به ازای هرپروب </t>
  </si>
  <si>
    <t>تشخیص سریع آنیوپلوئیدی های جنین</t>
  </si>
  <si>
    <t xml:space="preserve">(این آزمایش بر روی نمونه جنینی شامل پرز جفتی و یا مایع آمنیون قابل انجام است و با یکی از روش های QFPCR، FISH و یا MLPA قابل انجام است. قابل توجه است که در صورت مثبت شدن جواب باید بدون اخذ هزینه اضافه نتیجه حاصله با یکی دیگر از این سه روش تایید شود.) </t>
  </si>
  <si>
    <t>کاریوتایپ اضافی برای هر مطالعه</t>
  </si>
  <si>
    <t xml:space="preserve">PGDتعيين جنسيت تا سقف 4 جنين </t>
  </si>
  <si>
    <t xml:space="preserve">PGD تعیین جنسیت هر جنین اضافه </t>
  </si>
  <si>
    <t xml:space="preserve">PGD برای بررسی ترانسلوکاسسیون هر جنین حداکثر تا 8 جنین </t>
  </si>
  <si>
    <t xml:space="preserve">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t>
  </si>
  <si>
    <t xml:space="preserve">PGDبرای بیماری های مولکولی مرحله دوم، هر جنين اضافه </t>
  </si>
  <si>
    <t>بررسی CNV به روش NGS با قدرت تفکیک و عمق بالا</t>
  </si>
  <si>
    <t>(براي بقيه موارد بيماري هاي انعقادي غير از هموفيلي A,B اين مرحله قابل محاسبه نيست و فقط مرحله سوم به عنوان مرحله دوم مانند بقيه بيماري ها محاسبه شوند)</t>
  </si>
  <si>
    <t>تعرفه مکمل (مازاد بر سهم بیمه گر اول)</t>
  </si>
  <si>
    <t xml:space="preserve">پرداختی گیلان </t>
  </si>
  <si>
    <t>تعرفه آزمایشگاه 98-99</t>
  </si>
  <si>
    <t>(برای بیوپسی سوزنی از طریق پوست، به جز موارد آسپیراسیون با سوزن نازک، برای عضله به کد 200030، برای پلور یا ریه یا مدیاستن به کد 300680، برای غدد بزاقی به کد 400285، برای کبد به کدهای 401655 و 401660، برای پانکراس به کد 401915، برای توده شکمی یا خلف صفاقی به کد 402025، برای تیروئید به کد 600010 و برای نخاع به کد 600930 مراجعه گردد)</t>
  </si>
  <si>
    <t>(شامل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t>
  </si>
  <si>
    <t>190000ح*i</t>
  </si>
  <si>
    <t>220000ف *l</t>
  </si>
  <si>
    <t>آنژیوگرافی سرویکال کاروتید دو طرفه(چهار رگ مغز)</t>
  </si>
  <si>
    <t>آنژیوگرافی ورتبرال سرویکال و یا انتراکرانیال</t>
  </si>
  <si>
    <t>آنژیوگرافی یک چشم شامل کلیه هزینه ها (فیلم، چاپ، تفسیر)</t>
  </si>
  <si>
    <t>آنژیوگرافی آئورت شکمی با سلکتیو- یک کلیه</t>
  </si>
  <si>
    <t>آنژیوگرافی آئورت شکمی با سلکتیو- دو کلیه</t>
  </si>
  <si>
    <t>آنژیوگرافی عروق ایلیاک- دو طرفه</t>
  </si>
  <si>
    <t>آنژیوگرافی بررسی عروق کلیه پیوند شده</t>
  </si>
  <si>
    <t>آنژیوگرافی ترانس لومبار و یا ترانس آگزیلاری</t>
  </si>
  <si>
    <t>آنژیوگرافی براکیال</t>
  </si>
  <si>
    <t>آنژیوگرافی آرنج</t>
  </si>
  <si>
    <t>آنژیوگرافی بررسی تمام طول آئورت سینه ای و شکمی تا دو شاخگی آئورت</t>
  </si>
  <si>
    <t xml:space="preserve">اسپلنوپورتوگرافی ازطریق عروق (سلیاک، بندناف،SMA و..) </t>
  </si>
  <si>
    <t>اسپلنوپورتوگرافی از راه جلدی (کبد،طحال و…)</t>
  </si>
  <si>
    <t>آرتروگرافی شکمی سلکتیو (سلیاک،مزانتریک فوقانی، کلیوی وفوق کلیوی) با سریوگرافی برای هرشریان ویک پروژکسیون</t>
  </si>
  <si>
    <t>آرتروگرافی شکمی سلکتیو (سلیاک،مزانتریک فوقانی، کلیوی وفوق کلیوی) با سریوگرافی برای هر شریان اضافه</t>
  </si>
  <si>
    <t>آرتروگرافی شکمی سلکتیو (سلیاک، مزانتریک فوقانی، کلیوی و فوق‌کلیوی) برای هر پروژکسیون اضافه</t>
  </si>
  <si>
    <t>ونوگرافی ورید اجوف فوقانی با سریوگرافی با نظارت و گزارش رادیولوژیست</t>
  </si>
  <si>
    <t>ونوگرافی ورید اجوف تحتانی با سریوگرافی با نظارت و گزارش رادیولوژیست</t>
  </si>
  <si>
    <t>ونوگرافی ورید اجوف فوقانی بدون سریوگرافی</t>
  </si>
  <si>
    <t>ونوگرافی ورید اجوف تحتانی بدون سریوگرافی</t>
  </si>
  <si>
    <t>اسپلنوپورتوگرافی از طریق طحال</t>
  </si>
  <si>
    <t xml:space="preserve">آرتریوگرافی قوس آئورت سینه ای یا شکمی با سریوگرافی و یک پروژکسیون </t>
  </si>
  <si>
    <t>آرتریوگرافی شریانهای گردنی،سینه ای سلکتیو مثل کاروتید داخلی،خارجی ورتبرال، پستانی داخلی، برونکیال هر طرف با سریوگرافی ویک پروژکسیون</t>
  </si>
  <si>
    <t>آنژیوگرافی سرویکوسربرال با کاتتر شامل origin عروق با نظارت و گزارش رادیولوژیست</t>
  </si>
  <si>
    <t>برای هر پروژکسیون اضافی</t>
  </si>
  <si>
    <t>آنژیوگرافی یک اندام- یک طرف با سوزن مستقیم سریوگرافی</t>
  </si>
  <si>
    <t>آنژیوگرافی یک اندام- دو طرف در یک جلسه با سوزن مستقیم فوقانی یا تحتانی</t>
  </si>
  <si>
    <t>آنژیوگرافی یک اندام تحتانی با کاتتر از طرف مقابل</t>
  </si>
  <si>
    <t>آنژیوگرافی یک اندام فوقانی با کاتتر</t>
  </si>
  <si>
    <t>آنژیوگرافی هر دو اندام تحتانی از زیر شریان کلیوی با سریوگرافی</t>
  </si>
  <si>
    <t>آنژیوگرافی هر دو اندام فوقانی با قوس آئورت غیرسلکتیو</t>
  </si>
  <si>
    <t>ونوگرافی سلکتیو ورید کلیوی یا فوق کلیوی یا کبدی یا بیضه با سریوگرافی</t>
  </si>
  <si>
    <t>ونوگرافی یکطرفه سلکتیو ورید آدرنال</t>
  </si>
  <si>
    <t>ونوگرافی سلکتیو یک طرفه ژوگولر، پاراتیروئید با سریوگرافی</t>
  </si>
  <si>
    <t>ونوگرافی سینوس وریدی (پتروزال-ساجیتال تحتانی) یا ژوگولر</t>
  </si>
  <si>
    <t>ونوگرافی سلکتیو دو طرفه ژوگولر، پاراتیروئید با سریوگرافی</t>
  </si>
  <si>
    <t>ونوگرافی ژوگولر یا پاراتیروئید بدون سریوگرافی- یک طرفه</t>
  </si>
  <si>
    <t>ونوگرافی دو طرفه در یک جلسه (به شرط درخواست)</t>
  </si>
  <si>
    <t>ونوگرافی اندام تحتانی (از پا تا لگن) یک طرفه</t>
  </si>
  <si>
    <t>ونوگرافی اندام تحتانی- دو طرفه در یک جلسه به شرط درخواست</t>
  </si>
  <si>
    <t>ونوگرافی اندام فوقانی- یک طرفه</t>
  </si>
  <si>
    <t>ونوگرافی اندام فوفانی- دو طرفه</t>
  </si>
  <si>
    <t>لنفانژیوگرافی اندام تحتانی</t>
  </si>
  <si>
    <t>لنفانژیوگرافی اندام فوقانی</t>
  </si>
  <si>
    <t>لنفانژیوگرافی اندام انتهائی یک طرفه با گزارش و نظارت رادیولوژیست</t>
  </si>
  <si>
    <t>کاورنوزوگرافی کامل (شامل قبل و بعد تزریق و اندازه گیری فشار)</t>
  </si>
  <si>
    <t>آنژیوگرافی مغزی چهار رگ مغزی به روش دیجیتال شامل کاروتید دو طرف و ورتبرال</t>
  </si>
  <si>
    <t>آنژیوگرافی شریان کاروتید به روش دیجیتال (یک طرفه)</t>
  </si>
  <si>
    <t>آنژیوگرافی شریان کاروتید به روش دیجیتال (دوطرفه)</t>
  </si>
  <si>
    <t>آنژیوگرافی شریان ورتبرال به روش دیجیتال (یک طرفه)</t>
  </si>
  <si>
    <t>آنژیوگرافی شریان ورتبرال به روش دیجیتال (دوطرفه)</t>
  </si>
  <si>
    <t xml:space="preserve">آنژیوگرافی دیجیتال پولموناری </t>
  </si>
  <si>
    <t xml:space="preserve">آئورتوگرافی به روش دیجیتال </t>
  </si>
  <si>
    <t xml:space="preserve">آنژیوگرافی دیجیتال آئورت به روش ترانس لومبار </t>
  </si>
  <si>
    <t>آنژیوگرافی ویسرال-سلکتیویا سوپرسلکتیو(با یا بدون آئورتوگرام)</t>
  </si>
  <si>
    <t xml:space="preserve">آنژیوگرافی دیجیتال شریال سلیاک </t>
  </si>
  <si>
    <t xml:space="preserve">آنژیوگرافی دیجیتال شریان کبدی </t>
  </si>
  <si>
    <t xml:space="preserve">آنژیوگرافی دیجیتال شریان مزانتریک فوقانی </t>
  </si>
  <si>
    <t xml:space="preserve">آنژیوگرافی دیجیتال شریان کلیوی (یک طرفه) </t>
  </si>
  <si>
    <t>آنژیوگرافی دیجیتال شریان کلیوی (دو طرفه)</t>
  </si>
  <si>
    <t>اسپلنوپوروتوگرافی دیجیتال(سلیاک، بندناف، SMA و…)؛ از طریق عروق</t>
  </si>
  <si>
    <t>اسپلنوپوروتوگرافی دیجیتال(کبد، طحال و…)؛ از راه پوست</t>
  </si>
  <si>
    <t>آنژیوگرافی دیجیتال ایلیاک (لگن)</t>
  </si>
  <si>
    <t>ونوگرافی دیجیتال I.V.C</t>
  </si>
  <si>
    <t>آنژیوگرافی دیجیتال اندام فوقانی یک طرفه</t>
  </si>
  <si>
    <t>آنژیوگرافی دیجیتال اندام فوقانی دو طرفه</t>
  </si>
  <si>
    <t xml:space="preserve">آنژیوگرافی دیجیتال اندام تحتانی- یک طرفه </t>
  </si>
  <si>
    <t xml:space="preserve">آنژیوگرافی دیجیتال اندام تحتانی - دو طرفه </t>
  </si>
  <si>
    <t xml:space="preserve">آنژیوگرافی دیجیتال اندام تحتانی- یک طرفه همراه با آئورتوگرام </t>
  </si>
  <si>
    <t>آنژیوگرافی دیجیتال نخاع شامل عروق ورتبرال ساب کلاوین تنه تیروسرویکال دوطرف و تمام عروق بین دنده ای و شرایین لومبار دو طرفه</t>
  </si>
  <si>
    <t xml:space="preserve">آنژیوگرافی دیجیتال پودندال- یک طرفه </t>
  </si>
  <si>
    <t>آنژیوگرافی دیجیتال پودندال- دو طرفه</t>
  </si>
  <si>
    <t xml:space="preserve">ونوگرافی دیجیتال اندام فوقانی (SVC)؛ یک طرفه </t>
  </si>
  <si>
    <t xml:space="preserve">ونوگرافی دیجیتال اندام فوقانی (SVC)؛ دو طرفه </t>
  </si>
  <si>
    <t>کد</t>
  </si>
  <si>
    <t xml:space="preserve">خدمات </t>
  </si>
  <si>
    <t xml:space="preserve"> فنی </t>
  </si>
  <si>
    <t>حرفه ای *210000</t>
  </si>
  <si>
    <t>فنی *240000</t>
  </si>
  <si>
    <t xml:space="preserve">جمع دولتی </t>
  </si>
  <si>
    <t>دولتی حرفه ای95200</t>
  </si>
  <si>
    <t>دولتی  فنی112600</t>
  </si>
  <si>
    <t xml:space="preserve">تعرفه آنژیوگرافی و سنجش </t>
  </si>
  <si>
    <t>ح *210000</t>
  </si>
  <si>
    <t>ف 250000</t>
  </si>
  <si>
    <t>ف *240000</t>
  </si>
  <si>
    <t>210000ح</t>
  </si>
  <si>
    <t>240000ف</t>
  </si>
  <si>
    <t xml:space="preserve"> خصوصی تهران</t>
  </si>
  <si>
    <t xml:space="preserve"> پایه بیهوشی</t>
  </si>
  <si>
    <t>فنی *260000</t>
  </si>
  <si>
    <t xml:space="preserve">بيوپسی توده کبدی از طريق پوست </t>
  </si>
  <si>
    <t>+</t>
  </si>
  <si>
    <t>بيوپسي كبد با سوزن؛ وقتي كه در حين عمل اصلي ديگري انجام شود</t>
  </si>
  <si>
    <t>هپاتوتومی؛ برای درناژ باز آبسه یا کیست، یک یا دو مرحله</t>
  </si>
  <si>
    <t xml:space="preserve">هپاتوتومی؛ برای درناژ آبسه یا کیست ازطریق پوست، در یک یا دو مرحله </t>
  </si>
  <si>
    <t>(هزینه رادیولوژی بطور جداگانه محاسبه می‌گردد)</t>
  </si>
  <si>
    <t>لاپاراتومی، با آسپیراسیون و یا تزریق به کیست یا آبسه انگلی کبدی(برای مثال آمیب یا اکینوکوک)</t>
  </si>
  <si>
    <t>بیوپسی کبد (گوه‌ای)</t>
  </si>
  <si>
    <t>هپاتکتومی رزکسیون کبد؛ لوبکتومی ناقص؛ هر یک</t>
  </si>
  <si>
    <t>هپاتکتومی رزکسیون کبد؛ متاستازکتومی؛ هر یک</t>
  </si>
  <si>
    <t>متاستازکتومی؛ (رزکسیون کبد) هر یک، به همراه سایر عمل ها</t>
  </si>
  <si>
    <t>تری سگمنتکتومی</t>
  </si>
  <si>
    <t>لوبکتومی کامل چپ یا راست</t>
  </si>
  <si>
    <t>لوبکتومی گسترده چپ یا راست trisectionectomy (شامل لوب راست و سگمان 4 یا لوب چپ و سگمان 5 و 8)</t>
  </si>
  <si>
    <t>مارسوپیالیزاسیون کیست یا آبسه کبد</t>
  </si>
  <si>
    <t>درمان خون ریزی کبد؛ بخیه ساده یا پیچیده زخم یا آسیب کبدی با یا بدون بستن شریان کبدی</t>
  </si>
  <si>
    <t>اکسپلوراسیون آسیب کبد، دبریدمان وسیع، انعقاد یا بخیه، با یا بدون پک کردن کبد</t>
  </si>
  <si>
    <t>بازکردن مجدد آسیب کبد برای درآوردن پکها</t>
  </si>
  <si>
    <t xml:space="preserve">الاستوگرافی کبد به منظور تشخیص فیبروز (فیبرواسکن) </t>
  </si>
  <si>
    <t xml:space="preserve">الاستوگرافی کبد به منظور تعیین فیبروز با تعیین میزان چربی(CAP) یا استفاده از پروب XL </t>
  </si>
  <si>
    <t xml:space="preserve">از بين بردن يک يا چند تومور کبد به روش بسته با RF يا کرايو </t>
  </si>
  <si>
    <t>(هزينه راديولوژي به‌طور جداگانه قابل محاسبه و اخذ نمي باشد)</t>
  </si>
  <si>
    <t xml:space="preserve">خدمت </t>
  </si>
  <si>
    <t>توضیح</t>
  </si>
  <si>
    <t xml:space="preserve">حرفه ای </t>
  </si>
  <si>
    <t>فنی *</t>
  </si>
  <si>
    <t>تعیین وضعیت انکساری چشم (عمل مستقل)</t>
  </si>
  <si>
    <t xml:space="preserve">لیزیک یا لازک؛ هر چشم </t>
  </si>
  <si>
    <t>کراس لینگ (UVX)؛ هر چشم</t>
  </si>
  <si>
    <t xml:space="preserve">OCT یک چشم (شامل کلیه هزینه ها) </t>
  </si>
  <si>
    <t>OCT دو چشم (شامل کلیه هزینه ها)</t>
  </si>
  <si>
    <t xml:space="preserve">اسکن کان فوکال یک چشم </t>
  </si>
  <si>
    <t xml:space="preserve">اسکن کان فوکال دو چشم </t>
  </si>
  <si>
    <t>UBM هر یک از چشم‌ها</t>
  </si>
  <si>
    <t xml:space="preserve">اندازه‌گیری سلول‌های قرنیه یا اسپکولار مایکروسکوپی (ECC)؛ هر دو چشم </t>
  </si>
  <si>
    <t>تصویربرداری قرنیه (شامل توپوگرافی، پنتاکم، Itrace، Zoywave، اُرب اسکن و سایر موارد مشابه)؛ هر چشم</t>
  </si>
  <si>
    <t>تست ديد بُعد و عمق چشم؛ هر دو چشم</t>
  </si>
  <si>
    <t>تست ارزیابی میزان اشک؛ هر دو چشم به هر روش (شیر مر)</t>
  </si>
  <si>
    <t>(هزینه کیت به طور جداگانه قابل محاسبه و اخذ می‌باشد)</t>
  </si>
  <si>
    <t>تست Worth؛ هر دو چشم</t>
  </si>
  <si>
    <t>تست هس اسکرین (پرده هس)؛ هر دو چشم</t>
  </si>
  <si>
    <t>تعرفه خدمات چشم سال 98-99</t>
  </si>
  <si>
    <t>مازاد بر سهم بیمه گر اول (مکمل)</t>
  </si>
  <si>
    <t>اندازه‌گیری ضخامت قرنیه با اولتراسوند ORA؛ هر چشم</t>
  </si>
  <si>
    <t>تست ارزیابی عصب چشم در بیماران گلوکوم (مانند GDX یا HTR و یا سایر موارد مشابه)؛ هر چشم</t>
  </si>
  <si>
    <t>گونیوسکوپی (عمل مستقل)</t>
  </si>
  <si>
    <t>توپوگرافي كورنآ(قرنيه) كامپيوتري، يك يا دو طرفه، با گزارش و تفسير</t>
  </si>
  <si>
    <t>معاینه حسی حرکتی با چندین اندازه‌گیری برای تعیین انحراف کره چشم (برای مثال عضلات محدودکننده یا ضعیف همراه با دیپلوپی) با تفسیر و گزارش (عمل مستقل)</t>
  </si>
  <si>
    <t>آموزش ارتوپتیک و یا پلئوپتیک با راهنمایی و ارزیابی طبی دائم</t>
  </si>
  <si>
    <t>فیت کردن کانتاکت لنز برای درمان بیماری</t>
  </si>
  <si>
    <t>معاینه میدان بینایی، یک یا دو طرفه، با تفسیر و گزارش؛ معاینه محدود</t>
  </si>
  <si>
    <t xml:space="preserve"> (برای مثال به وسیله تانژانت اسکرین، اتوپلوت، آرک پریمتر یا تست SSLA همانند اکتاپوس 3 یا 7 یا مشابه)</t>
  </si>
  <si>
    <t xml:space="preserve">پریمتری اتوماتیک شامل کلیه هزینه های مربوطه </t>
  </si>
  <si>
    <t>(هزینه دیگری با این کد قابل گزارش نمی‌باشد)</t>
  </si>
  <si>
    <t>تونومتری سریال با اندازه‌گیریهای متعدد فشار داخل چشم (عمل مستقل)</t>
  </si>
  <si>
    <t>تونوگرافی با تفسیر و گزارش، روش تونومتر ثبات دندانه‌ای یا روش ساکشن پری لیمبال یا تونوگرافی با تحریک به وسیله آب</t>
  </si>
  <si>
    <t>بیومتری چشمی به وسیله اینترفرومتری با محاسبه قدرت عدسی داخل چشمی (IOL)</t>
  </si>
  <si>
    <t>تستهاي برانگيختگي براي گلوكوم با تفسير و گزارش، بدون تونوگرافی</t>
  </si>
  <si>
    <t>افتالموسکوپی وسیع با ترسیم شبکیه ( برای مثال برای جدا شدن شبکیه ، ملانوما ) با تفسیر و گزارش</t>
  </si>
  <si>
    <t>آنژیوسکوپی فلئورسین، با تفسیر و گزارش</t>
  </si>
  <si>
    <t>آنژيوگرافي فلئورسين یا ايندوسيانين سبز (ICG) (شامل عكس‌برداري چند تصويري)، با تفسير و گزارش</t>
  </si>
  <si>
    <t>عکسبرداری از فوندوس، با تفسیر و گزارش</t>
  </si>
  <si>
    <t xml:space="preserve">افتالمودينامومتري </t>
  </si>
  <si>
    <t>( همراه ویزیت چشم پزشکی قابل گزارش نیست)</t>
  </si>
  <si>
    <t>اکولوالکترومیوگرافی سوزنی یا الکترواکولوگرافی یک عضله خارج چشمی یا بیشتر، یک یا هر دو چشم، با تفسیر و گزارش</t>
  </si>
  <si>
    <t>الکترورتینوگرافی با تفسیر و گزارش</t>
  </si>
  <si>
    <t xml:space="preserve">بررسی دید رنگی، وسیع، برای مثال آنومالوسکوپ یا ابزار مشابه (آزمایش دید رنگی یا صفحات سودوایزوکوماتیک از قبیل HRR یا ایشیهارا (Ishihara) نباید جداگانه گزارش گردد) </t>
  </si>
  <si>
    <t>( این خدمت جزء خدمات چشم پزشکی عمومی و در کد 900410 لحاظ شده است)</t>
  </si>
  <si>
    <t>فتوگرافی خارجی چشم برای مستندسازی میزان پیشرفت، با آنژیوگرافی فلئورسین</t>
  </si>
  <si>
    <t xml:space="preserve">امبلیوتراپی یا اورتوپتیک؛ به ازای هر جلسه </t>
  </si>
  <si>
    <t>تجویز، فیت کردن کانتاکت لنز قرنیه ای برای آفاکیا، یک چشم</t>
  </si>
  <si>
    <t xml:space="preserve"> تجویز، فیت کردن کانتاکت لنز قرنیه‌ای برای آفاکیا، هر دو چشم یا اسکلرایی</t>
  </si>
  <si>
    <t>تعویض کنتاکت لنز</t>
  </si>
  <si>
    <t>درمان کم بینایی توسط وسایل کمک بینایی؛ میکروسکوپ، ذره بین، سیستم تلسکوپی یا سایر سیستم‌های عدسی مرکب</t>
  </si>
  <si>
    <t>خدمات لیزر چشم</t>
  </si>
  <si>
    <t xml:space="preserve">ايريدوتومي يا ايريدكتومي با جراحي ليزر (براي مثال براي گلوكوم) </t>
  </si>
  <si>
    <t>درمان آب سیاه چشم</t>
  </si>
  <si>
    <t>لیزر محدود کننده ضایعات شبکیه مانند پارگی رتین، دژنراسیون لاتیس با فتوکوآگولاسیون</t>
  </si>
  <si>
    <t>تخریب ضایعه موضعی رتین و یا رتینوپاتی (برای مثال ضایعه تومورها با لیزر تراپی؛ (TTT) به ازای هر جلسه</t>
  </si>
  <si>
    <t>درمان رتینوپاتی پیشرفته یا پیشرونده بیماریهای شبکیه یا تخریب ضایعه موضعی کوروئید (برای مثال نئواسکولاریزاسیون کوروئید)؛ با درمان فوتودینامیک (شامل انفوزیون داخل وریدی) (PDT) برای هر چشم</t>
  </si>
  <si>
    <t>#ژ</t>
  </si>
  <si>
    <t>تزریق ب ث ژ</t>
  </si>
  <si>
    <r>
      <rPr>
        <sz val="10"/>
        <color theme="1"/>
        <rFont val="Calibri"/>
        <family val="2"/>
        <scheme val="minor"/>
      </rPr>
      <t>3,8حرفه</t>
    </r>
    <r>
      <rPr>
        <sz val="11"/>
        <color theme="1"/>
        <rFont val="Calibri"/>
        <family val="2"/>
        <charset val="161"/>
        <scheme val="minor"/>
      </rPr>
      <t xml:space="preserve"> </t>
    </r>
  </si>
  <si>
    <t>1,7فنی</t>
  </si>
  <si>
    <t>تزریق آواستین</t>
  </si>
  <si>
    <t>حرفه ای عمومی160000</t>
  </si>
  <si>
    <t>فنی عمومی 190000</t>
  </si>
  <si>
    <t>0,3*160000</t>
  </si>
  <si>
    <t xml:space="preserve"> ح0,3 16000</t>
  </si>
  <si>
    <t xml:space="preserve"> ف0,7190000</t>
  </si>
  <si>
    <t>عمومی</t>
  </si>
  <si>
    <t>کرایوتراپی (یخ آب دی اکسیدکربن و نیتروژن مایع) برای مثال آکنه یا پوسته‌ریزی شیمیایی آکنه (خمیر مخصوص آکنه، اسید) و یا درمان بیماری های پوستی مانند سالک، زگیل، مولوسکوم و غیره</t>
  </si>
  <si>
    <t xml:space="preserve"> (در صورتی که جنبه زیبایی داشته باشد * محسوب می‌گردد)</t>
  </si>
  <si>
    <t>105</t>
  </si>
  <si>
    <t>2,5</t>
  </si>
  <si>
    <t>4</t>
  </si>
  <si>
    <t>پاکی متری p1</t>
  </si>
  <si>
    <t>,</t>
  </si>
  <si>
    <t xml:space="preserve">   </t>
  </si>
  <si>
    <t>نوارمغز</t>
  </si>
  <si>
    <t>ivp</t>
  </si>
  <si>
    <t xml:space="preserve"> </t>
  </si>
  <si>
    <t>620000 دولتی</t>
  </si>
  <si>
    <t xml:space="preserve">آزمايش كامل ادرار با استفاده از نوار ادراري يا قرص‌هاي دارويي براي تعيين بيليروبين، قند، هموگلوبين، كتون‌ها، لوكوسيت‌ها، نيتريت، PH، وزن مخصوص، اوروبيلينوژن و غيره به صورت ماكروسكوپي با يا بدون استفاده از دستگاه خودکار شامل گزارش ويژگي هاي ماکروسکوپي و تجسس ميكروسكوپي </t>
  </si>
  <si>
    <r>
      <t xml:space="preserve">                        بررسی 1 تا 20 ژن به صورت یک پانل توسط روش های NGS                           </t>
    </r>
    <r>
      <rPr>
        <b/>
        <sz val="11"/>
        <color rgb="FFFF0000"/>
        <rFont val="B Nazanin"/>
        <charset val="178"/>
      </rPr>
      <t>(قیمت تولید داده خام مطابق آخرین بخشنامه به این مبلغ اضافه گردد)</t>
    </r>
  </si>
  <si>
    <r>
      <t xml:space="preserve">                                           بررسی 21 تا 50 ژن توسط روش های NGS                                   </t>
    </r>
    <r>
      <rPr>
        <b/>
        <sz val="11"/>
        <color rgb="FFFF0000"/>
        <rFont val="B Nazanin"/>
        <charset val="178"/>
      </rPr>
      <t>(قیمت تولید داده خام مطابق آخرین بخشنامه به این مبلغ اضافه گردد)</t>
    </r>
  </si>
  <si>
    <r>
      <t xml:space="preserve">                                   بررسی 51 تا 200 ژن توسط روش های NGS                              </t>
    </r>
    <r>
      <rPr>
        <b/>
        <sz val="11"/>
        <color rgb="FFFF0000"/>
        <rFont val="B Nazanin"/>
        <charset val="178"/>
      </rPr>
      <t xml:space="preserve">       (قیمت تولید داده خام مطابق آخرین بخشنامه به این مبلغ اضافه گردد)</t>
    </r>
  </si>
  <si>
    <r>
      <t xml:space="preserve">               بررسی بیش از 200 ژن در یک پانل توسط روش های NGS (شامل اگزوم)              </t>
    </r>
    <r>
      <rPr>
        <b/>
        <sz val="11"/>
        <color rgb="FFFF0000"/>
        <rFont val="B Nazanin"/>
        <charset val="178"/>
      </rPr>
      <t xml:space="preserve"> (قیمت تولید داده خام مطابق آخرین بخشنامه به این مبلغ اضافه گردد)</t>
    </r>
  </si>
  <si>
    <r>
      <t xml:space="preserve">        بررسی بیش از 200 ژن در یک پانل توسط روش های NGS (شامل اگزوم)، نفر دوم (مقایسه ای)       </t>
    </r>
    <r>
      <rPr>
        <b/>
        <sz val="11"/>
        <color rgb="FFFF0000"/>
        <rFont val="B Nazanin"/>
        <charset val="178"/>
      </rPr>
      <t xml:space="preserve"> (قیمت تولید داده خام مطابق آخرین بخشنامه به این مبلغ اضافه گردد)</t>
    </r>
  </si>
  <si>
    <r>
      <t xml:space="preserve">      بررسی بیش از 200 ژن در یک پانل توسط روش های NGS (شامل اگزوم)، نفر سوم (مقایسه ای)         </t>
    </r>
    <r>
      <rPr>
        <b/>
        <sz val="11"/>
        <color rgb="FFFF0000"/>
        <rFont val="B Nazanin"/>
        <charset val="178"/>
      </rPr>
      <t>(قیمت تولید داده خام مطابق آخرین بخشنامه به این مبلغ اضافه گردد)</t>
    </r>
  </si>
  <si>
    <r>
      <t xml:space="preserve">        آزمایش NIPT با استفاده از cell free DNA جنینی برای غربالگری سندروم داون       </t>
    </r>
    <r>
      <rPr>
        <b/>
        <sz val="11"/>
        <color rgb="FFFF0000"/>
        <rFont val="B Nazanin"/>
        <charset val="178"/>
      </rPr>
      <t xml:space="preserve">  (قیمت تولید داده خام مطابق آخرین بخشنامه به این مبلغ اضافه گردد)</t>
    </r>
  </si>
  <si>
    <r>
      <t xml:space="preserve">PGD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                                                                         </t>
    </r>
    <r>
      <rPr>
        <b/>
        <sz val="11"/>
        <color rgb="FFFF0000"/>
        <rFont val="B Nazanin"/>
        <charset val="178"/>
      </rPr>
      <t>(قیمت تولید داده خام مطابق آخرین بخشنامه به این مبلغ اضافه گردد)</t>
    </r>
  </si>
  <si>
    <r>
      <t xml:space="preserve">                          مرحله دوم انجام PGD برای بیماری های مولکولی تا 5 جنين                       </t>
    </r>
    <r>
      <rPr>
        <b/>
        <sz val="11"/>
        <color rgb="FFFF0000"/>
        <rFont val="B Nazanin"/>
        <charset val="178"/>
      </rPr>
      <t xml:space="preserve"> (قیمت تولید داده خام مطابق آخرین بخشنامه به این مبلغ اضافه گردد)</t>
    </r>
  </si>
  <si>
    <r>
      <t xml:space="preserve">                                   PGS با روش array، NGS و یا امثالهم به ازای هر جنین                             </t>
    </r>
    <r>
      <rPr>
        <b/>
        <sz val="11"/>
        <color rgb="FFFF0000"/>
        <rFont val="B Nazanin"/>
        <charset val="178"/>
      </rPr>
      <t xml:space="preserve">  (قیمت تولید داده خام مطابق آخرین بخشنامه به این مبلغ اضافه گردد)</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</si>
</sst>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 _€_-;\-* #,##0\ _€_-;_-* &quot;-&quot;\ _€_-;_-@_-"/>
    <numFmt numFmtId="166" formatCode="_-* #,##0.00\ &quot;€&quot;_-;\-* #,##0.00\ &quot;€&quot;_-;_-* &quot;-&quot;??\ &quot;€&quot;_-;_-@_-"/>
    <numFmt numFmtId="167" formatCode="_-* #,##0_-;_-* #,##0\-;_-* &quot;-&quot;??_-;_-@_-"/>
  </numFmts>
  <fonts count="49" x14ac:knownFonts="1">
    <font>
      <sz val="11"/>
      <color theme="1"/>
      <name val="Calibri"/>
      <family val="2"/>
      <charset val="161"/>
      <scheme val="minor"/>
    </font>
    <font>
      <sz val="11"/>
      <color theme="1"/>
      <name val="Calibri"/>
      <family val="2"/>
      <scheme val="minor"/>
    </font>
    <font>
      <sz val="11"/>
      <color rgb="FF9C0006"/>
      <name val="Calibri"/>
      <family val="2"/>
      <scheme val="minor"/>
    </font>
    <font>
      <sz val="10"/>
      <name val="Arial"/>
      <family val="2"/>
    </font>
    <font>
      <sz val="11"/>
      <color theme="1"/>
      <name val="B Nazanin"/>
      <charset val="178"/>
    </font>
    <font>
      <sz val="11"/>
      <color rgb="FF000000"/>
      <name val="Calibri"/>
      <family val="2"/>
      <scheme val="minor"/>
    </font>
    <font>
      <b/>
      <sz val="11"/>
      <color theme="1"/>
      <name val="B Nazanin"/>
      <charset val="178"/>
    </font>
    <font>
      <b/>
      <sz val="10"/>
      <color theme="1"/>
      <name val="B Nazanin"/>
      <charset val="178"/>
    </font>
    <font>
      <b/>
      <sz val="22"/>
      <name val="B Titr"/>
      <charset val="178"/>
    </font>
    <font>
      <sz val="11"/>
      <name val="Calibri"/>
      <family val="2"/>
      <charset val="161"/>
      <scheme val="minor"/>
    </font>
    <font>
      <b/>
      <sz val="22"/>
      <color theme="1"/>
      <name val="B Titr"/>
      <charset val="178"/>
    </font>
    <font>
      <b/>
      <sz val="9"/>
      <color theme="1"/>
      <name val="B Nazanin"/>
      <charset val="178"/>
    </font>
    <font>
      <b/>
      <sz val="8"/>
      <color theme="1"/>
      <name val="B Nazanin"/>
      <charset val="178"/>
    </font>
    <font>
      <sz val="10"/>
      <color theme="1"/>
      <name val="Calibri"/>
      <family val="2"/>
      <charset val="161"/>
      <scheme val="minor"/>
    </font>
    <font>
      <b/>
      <sz val="10"/>
      <color theme="1"/>
      <name val="B Titr"/>
      <charset val="178"/>
    </font>
    <font>
      <b/>
      <sz val="11"/>
      <color theme="1"/>
      <name val="B Titr"/>
      <charset val="178"/>
    </font>
    <font>
      <sz val="9"/>
      <color theme="1"/>
      <name val="Calibri"/>
      <family val="2"/>
      <charset val="161"/>
      <scheme val="minor"/>
    </font>
    <font>
      <b/>
      <sz val="14"/>
      <name val="B Titr"/>
      <charset val="178"/>
    </font>
    <font>
      <sz val="11"/>
      <color theme="1"/>
      <name val="Calibri"/>
      <family val="2"/>
      <charset val="161"/>
      <scheme val="minor"/>
    </font>
    <font>
      <b/>
      <sz val="9"/>
      <color theme="1"/>
      <name val="B Mitra"/>
      <charset val="178"/>
    </font>
    <font>
      <b/>
      <sz val="8"/>
      <color theme="1"/>
      <name val="B Mitra"/>
      <charset val="178"/>
    </font>
    <font>
      <b/>
      <sz val="10"/>
      <color rgb="FF000000"/>
      <name val="B Mitra"/>
      <charset val="178"/>
    </font>
    <font>
      <sz val="9"/>
      <color theme="1"/>
      <name val="B Nazanin"/>
      <charset val="178"/>
    </font>
    <font>
      <b/>
      <sz val="11"/>
      <color rgb="FF000000"/>
      <name val="B Mitra"/>
      <charset val="178"/>
    </font>
    <font>
      <b/>
      <sz val="11"/>
      <color theme="1"/>
      <name val="Calibri"/>
      <family val="2"/>
      <charset val="161"/>
      <scheme val="minor"/>
    </font>
    <font>
      <b/>
      <sz val="11"/>
      <color theme="1"/>
      <name val="Calibri"/>
      <family val="2"/>
      <scheme val="minor"/>
    </font>
    <font>
      <b/>
      <sz val="9"/>
      <color rgb="FF000000"/>
      <name val="B Mitra"/>
      <charset val="178"/>
    </font>
    <font>
      <b/>
      <sz val="8"/>
      <name val="B Mitra"/>
      <charset val="178"/>
    </font>
    <font>
      <sz val="8"/>
      <name val="B Titr"/>
      <charset val="178"/>
    </font>
    <font>
      <b/>
      <sz val="8"/>
      <color theme="1"/>
      <name val="Calibri"/>
      <family val="2"/>
      <charset val="161"/>
      <scheme val="minor"/>
    </font>
    <font>
      <b/>
      <sz val="11"/>
      <color theme="3"/>
      <name val="Calibri"/>
      <family val="2"/>
      <charset val="161"/>
      <scheme val="minor"/>
    </font>
    <font>
      <b/>
      <sz val="9"/>
      <name val="B Mitra"/>
      <charset val="178"/>
    </font>
    <font>
      <b/>
      <sz val="11"/>
      <color theme="1"/>
      <name val="B Compset"/>
      <charset val="178"/>
    </font>
    <font>
      <b/>
      <sz val="12"/>
      <color theme="1"/>
      <name val="B Nazanin"/>
      <charset val="178"/>
    </font>
    <font>
      <b/>
      <sz val="9"/>
      <color theme="1"/>
      <name val="B Titr"/>
      <charset val="178"/>
    </font>
    <font>
      <b/>
      <sz val="9"/>
      <color theme="5" tint="0.39997558519241921"/>
      <name val="B Mitra"/>
      <charset val="178"/>
    </font>
    <font>
      <sz val="10"/>
      <color theme="1"/>
      <name val="Calibri"/>
      <family val="2"/>
      <scheme val="minor"/>
    </font>
    <font>
      <sz val="12"/>
      <color theme="1"/>
      <name val="B Traffic"/>
      <charset val="178"/>
    </font>
    <font>
      <b/>
      <sz val="12"/>
      <color rgb="FF000000"/>
      <name val="B Mitra"/>
      <charset val="178"/>
    </font>
    <font>
      <b/>
      <sz val="12"/>
      <name val="B Mitra"/>
      <charset val="178"/>
    </font>
    <font>
      <sz val="12"/>
      <color rgb="FF000000"/>
      <name val="B Mitra"/>
      <charset val="178"/>
    </font>
    <font>
      <sz val="12"/>
      <color theme="1"/>
      <name val="B Mitra"/>
      <charset val="178"/>
    </font>
    <font>
      <sz val="11"/>
      <color rgb="FF000000"/>
      <name val="B Mitra"/>
      <charset val="178"/>
    </font>
    <font>
      <b/>
      <sz val="11"/>
      <color theme="1"/>
      <name val="B Mitra"/>
      <charset val="178"/>
    </font>
    <font>
      <b/>
      <sz val="11"/>
      <color theme="3"/>
      <name val="B Mitra"/>
      <charset val="178"/>
    </font>
    <font>
      <b/>
      <sz val="14"/>
      <color theme="1"/>
      <name val="B Nazanin"/>
      <charset val="178"/>
    </font>
    <font>
      <sz val="10"/>
      <name val="B Nazanin"/>
      <charset val="178"/>
    </font>
    <font>
      <b/>
      <sz val="10"/>
      <color rgb="FF000000"/>
      <name val="B Nazanin"/>
      <charset val="178"/>
    </font>
    <font>
      <b/>
      <sz val="11"/>
      <color rgb="FFFF0000"/>
      <name val="B Nazanin"/>
      <charset val="178"/>
    </font>
  </fonts>
  <fills count="18">
    <fill>
      <patternFill patternType="none"/>
    </fill>
    <fill>
      <patternFill patternType="gray125"/>
    </fill>
    <fill>
      <patternFill patternType="solid">
        <fgColor rgb="FFFFC7CE"/>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7"/>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theme="4"/>
      </top>
      <bottom style="double">
        <color theme="4"/>
      </bottom>
      <diagonal/>
    </border>
    <border>
      <left/>
      <right/>
      <top/>
      <bottom style="medium">
        <color theme="4" tint="0.39997558519241921"/>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13">
    <xf numFmtId="0" fontId="0" fillId="0" borderId="0"/>
    <xf numFmtId="0" fontId="1" fillId="0" borderId="0"/>
    <xf numFmtId="0" fontId="2" fillId="2" borderId="0" applyNumberFormat="0" applyBorder="0" applyAlignment="0" applyProtection="0"/>
    <xf numFmtId="0" fontId="3" fillId="0" borderId="0"/>
    <xf numFmtId="0" fontId="5" fillId="0" borderId="0"/>
    <xf numFmtId="164" fontId="1" fillId="0" borderId="0" applyFont="0" applyFill="0" applyBorder="0" applyAlignment="0" applyProtection="0"/>
    <xf numFmtId="165" fontId="18" fillId="0" borderId="0" applyFont="0" applyFill="0" applyBorder="0" applyAlignment="0" applyProtection="0"/>
    <xf numFmtId="1" fontId="3" fillId="0" borderId="0"/>
    <xf numFmtId="166" fontId="18" fillId="0" borderId="0" applyFont="0" applyFill="0" applyBorder="0" applyAlignment="0" applyProtection="0"/>
    <xf numFmtId="9" fontId="18" fillId="0" borderId="0" applyFont="0" applyFill="0" applyBorder="0" applyAlignment="0" applyProtection="0"/>
    <xf numFmtId="0" fontId="24" fillId="0" borderId="15" applyNumberFormat="0" applyFill="0" applyAlignment="0" applyProtection="0"/>
    <xf numFmtId="0" fontId="30" fillId="0" borderId="16" applyNumberFormat="0" applyFill="0" applyAlignment="0" applyProtection="0"/>
    <xf numFmtId="0" fontId="32" fillId="0" borderId="1"/>
  </cellStyleXfs>
  <cellXfs count="207">
    <xf numFmtId="0" fontId="0" fillId="0" borderId="0" xfId="0"/>
    <xf numFmtId="0" fontId="7" fillId="3" borderId="1" xfId="0" applyFont="1" applyFill="1" applyBorder="1" applyAlignment="1">
      <alignment horizontal="center" vertical="center" wrapText="1"/>
    </xf>
    <xf numFmtId="167" fontId="7" fillId="3" borderId="1" xfId="5" applyNumberFormat="1" applyFont="1" applyFill="1" applyBorder="1" applyAlignment="1">
      <alignment horizontal="center" vertical="center" wrapText="1"/>
    </xf>
    <xf numFmtId="0" fontId="0" fillId="0" borderId="0" xfId="0" applyAlignment="1">
      <alignment horizontal="center"/>
    </xf>
    <xf numFmtId="0" fontId="13" fillId="0" borderId="0" xfId="0" applyFont="1"/>
    <xf numFmtId="167" fontId="6" fillId="5" borderId="1" xfId="5" applyNumberFormat="1" applyFont="1" applyFill="1" applyBorder="1" applyAlignment="1">
      <alignment horizontal="center" wrapText="1"/>
    </xf>
    <xf numFmtId="0" fontId="13" fillId="0" borderId="0" xfId="0" applyFont="1" applyAlignment="1">
      <alignment horizontal="center"/>
    </xf>
    <xf numFmtId="0" fontId="0" fillId="5" borderId="0" xfId="0" applyFill="1"/>
    <xf numFmtId="0" fontId="7" fillId="5" borderId="1" xfId="0" applyFont="1" applyFill="1" applyBorder="1" applyAlignment="1">
      <alignment horizontal="center" vertical="center" wrapText="1"/>
    </xf>
    <xf numFmtId="0" fontId="13" fillId="5" borderId="0" xfId="0" applyFont="1" applyFill="1"/>
    <xf numFmtId="0" fontId="16" fillId="5" borderId="0" xfId="0" applyFont="1" applyFill="1"/>
    <xf numFmtId="0" fontId="7" fillId="5" borderId="1" xfId="0" applyFont="1" applyFill="1" applyBorder="1" applyAlignment="1">
      <alignment horizontal="center" wrapText="1"/>
    </xf>
    <xf numFmtId="167" fontId="7" fillId="3" borderId="3" xfId="5"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64" fontId="6" fillId="0" borderId="1" xfId="5" applyFont="1" applyBorder="1" applyAlignment="1">
      <alignment horizontal="center" wrapText="1"/>
    </xf>
    <xf numFmtId="164" fontId="6" fillId="0" borderId="1" xfId="5" applyFont="1" applyBorder="1" applyAlignment="1">
      <alignment horizontal="center" wrapText="1" readingOrder="2"/>
    </xf>
    <xf numFmtId="0" fontId="7" fillId="0" borderId="1" xfId="0" applyFont="1" applyFill="1" applyBorder="1" applyAlignment="1">
      <alignment horizontal="center" wrapText="1"/>
    </xf>
    <xf numFmtId="0" fontId="11" fillId="0" borderId="1" xfId="0" applyFont="1" applyFill="1" applyBorder="1" applyAlignment="1">
      <alignment horizontal="center" wrapText="1"/>
    </xf>
    <xf numFmtId="0" fontId="6" fillId="0" borderId="1" xfId="1" applyFont="1" applyBorder="1" applyAlignment="1">
      <alignment horizontal="center" vertical="center"/>
    </xf>
    <xf numFmtId="0" fontId="19" fillId="0" borderId="1" xfId="0" applyFont="1" applyBorder="1" applyAlignment="1">
      <alignment horizontal="center" wrapText="1"/>
    </xf>
    <xf numFmtId="0" fontId="7" fillId="5"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readingOrder="2"/>
    </xf>
    <xf numFmtId="167" fontId="19" fillId="5" borderId="1" xfId="5" applyNumberFormat="1" applyFont="1" applyFill="1" applyBorder="1" applyAlignment="1">
      <alignment horizontal="center" vertical="center" wrapText="1"/>
    </xf>
    <xf numFmtId="167" fontId="19" fillId="4" borderId="1" xfId="5" applyNumberFormat="1" applyFont="1" applyFill="1" applyBorder="1" applyAlignment="1">
      <alignment horizontal="center" vertical="center" wrapText="1"/>
    </xf>
    <xf numFmtId="0" fontId="6" fillId="5" borderId="1" xfId="0" applyFont="1" applyFill="1" applyBorder="1" applyAlignment="1">
      <alignment horizontal="center" wrapText="1"/>
    </xf>
    <xf numFmtId="0" fontId="4" fillId="5" borderId="1" xfId="0" applyFont="1" applyFill="1" applyBorder="1" applyAlignment="1">
      <alignment horizontal="center" wrapText="1"/>
    </xf>
    <xf numFmtId="0" fontId="12" fillId="5" borderId="1" xfId="0" applyFont="1" applyFill="1" applyBorder="1" applyAlignment="1">
      <alignment horizontal="center" wrapText="1"/>
    </xf>
    <xf numFmtId="164" fontId="6" fillId="0" borderId="1" xfId="5" applyFont="1" applyBorder="1" applyAlignment="1">
      <alignment horizontal="center" vertical="center" wrapText="1" readingOrder="2"/>
    </xf>
    <xf numFmtId="164" fontId="12" fillId="0" borderId="1" xfId="5" applyFont="1" applyBorder="1" applyAlignment="1">
      <alignment horizontal="center" wrapText="1" readingOrder="2"/>
    </xf>
    <xf numFmtId="0" fontId="12" fillId="0" borderId="1" xfId="0" applyFont="1" applyFill="1" applyBorder="1" applyAlignment="1">
      <alignment horizontal="center" wrapText="1"/>
    </xf>
    <xf numFmtId="167" fontId="11" fillId="3" borderId="1" xfId="5" applyNumberFormat="1" applyFont="1" applyFill="1" applyBorder="1" applyAlignment="1">
      <alignment horizontal="center" vertical="center" wrapText="1"/>
    </xf>
    <xf numFmtId="0" fontId="7" fillId="0" borderId="1" xfId="1" applyFont="1" applyBorder="1" applyAlignment="1">
      <alignment horizontal="center" vertical="center"/>
    </xf>
    <xf numFmtId="0" fontId="8" fillId="4"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4" borderId="1" xfId="0" applyFont="1" applyFill="1" applyBorder="1"/>
    <xf numFmtId="0" fontId="7" fillId="4" borderId="1" xfId="1" applyFont="1" applyFill="1" applyBorder="1" applyAlignment="1">
      <alignment horizontal="center" vertical="center"/>
    </xf>
    <xf numFmtId="0" fontId="20" fillId="5"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0" fillId="4" borderId="1" xfId="0" applyFont="1" applyFill="1" applyBorder="1" applyAlignment="1">
      <alignment horizontal="center" wrapText="1"/>
    </xf>
    <xf numFmtId="0" fontId="20"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167" fontId="11" fillId="3" borderId="4" xfId="5"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167" fontId="19" fillId="3" borderId="1" xfId="5" applyNumberFormat="1" applyFont="1" applyFill="1" applyBorder="1" applyAlignment="1">
      <alignment horizontal="center" vertical="center" wrapText="1"/>
    </xf>
    <xf numFmtId="0" fontId="19" fillId="0" borderId="1" xfId="1" applyFont="1" applyBorder="1"/>
    <xf numFmtId="0" fontId="19" fillId="4" borderId="1" xfId="1" applyFont="1" applyFill="1" applyBorder="1"/>
    <xf numFmtId="165" fontId="19" fillId="0" borderId="1" xfId="6" applyFont="1" applyBorder="1"/>
    <xf numFmtId="165" fontId="19" fillId="4" borderId="1" xfId="6" applyFont="1" applyFill="1" applyBorder="1"/>
    <xf numFmtId="0" fontId="19" fillId="0"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167" fontId="11" fillId="5" borderId="1" xfId="5" applyNumberFormat="1" applyFont="1" applyFill="1" applyBorder="1" applyAlignment="1">
      <alignment horizontal="center" vertical="center" wrapText="1"/>
    </xf>
    <xf numFmtId="167" fontId="11" fillId="4" borderId="1" xfId="0" applyNumberFormat="1" applyFont="1" applyFill="1" applyBorder="1" applyAlignment="1">
      <alignment horizontal="center" vertical="center" wrapText="1"/>
    </xf>
    <xf numFmtId="167" fontId="11" fillId="4" borderId="1" xfId="5" applyNumberFormat="1" applyFont="1" applyFill="1" applyBorder="1" applyAlignment="1">
      <alignment horizontal="center" vertical="center" wrapText="1"/>
    </xf>
    <xf numFmtId="167" fontId="11" fillId="5" borderId="4" xfId="5" applyNumberFormat="1" applyFont="1" applyFill="1" applyBorder="1" applyAlignment="1">
      <alignment horizontal="center" vertical="center" wrapText="1"/>
    </xf>
    <xf numFmtId="0" fontId="22" fillId="5" borderId="1" xfId="0" applyFont="1" applyFill="1" applyBorder="1" applyAlignment="1">
      <alignment horizontal="center" wrapText="1"/>
    </xf>
    <xf numFmtId="0" fontId="11" fillId="5" borderId="1" xfId="0" applyFont="1" applyFill="1" applyBorder="1" applyAlignment="1">
      <alignment horizontal="center" wrapText="1"/>
    </xf>
    <xf numFmtId="0" fontId="0" fillId="3" borderId="0" xfId="0" applyFill="1"/>
    <xf numFmtId="0" fontId="0" fillId="6" borderId="0" xfId="0" applyFill="1"/>
    <xf numFmtId="164" fontId="23" fillId="4" borderId="1" xfId="5" applyFont="1" applyFill="1" applyBorder="1" applyAlignment="1">
      <alignment horizontal="center"/>
    </xf>
    <xf numFmtId="0" fontId="14" fillId="4" borderId="1" xfId="0" applyFont="1" applyFill="1" applyBorder="1" applyAlignment="1">
      <alignment horizontal="center" vertical="center" wrapText="1"/>
    </xf>
    <xf numFmtId="0" fontId="0" fillId="4" borderId="0" xfId="0" applyFill="1"/>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167" fontId="11" fillId="3" borderId="12" xfId="5" applyNumberFormat="1"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5" borderId="4" xfId="0" applyFont="1" applyFill="1" applyBorder="1" applyAlignment="1">
      <alignment horizontal="center" vertical="center" wrapText="1"/>
    </xf>
    <xf numFmtId="167" fontId="11" fillId="4" borderId="4" xfId="0" applyNumberFormat="1" applyFont="1" applyFill="1" applyBorder="1" applyAlignment="1">
      <alignment horizontal="center" vertical="center" wrapText="1"/>
    </xf>
    <xf numFmtId="167" fontId="11" fillId="4" borderId="4" xfId="5" applyNumberFormat="1" applyFont="1" applyFill="1" applyBorder="1" applyAlignment="1">
      <alignment horizontal="center" vertical="center" wrapText="1"/>
    </xf>
    <xf numFmtId="0" fontId="24" fillId="5" borderId="0" xfId="0" applyFont="1" applyFill="1" applyAlignment="1">
      <alignment horizontal="center" vertical="center"/>
    </xf>
    <xf numFmtId="0" fontId="25" fillId="5" borderId="0" xfId="0" applyFont="1" applyFill="1" applyAlignment="1">
      <alignment horizontal="center" vertical="center"/>
    </xf>
    <xf numFmtId="0" fontId="6" fillId="3" borderId="1" xfId="0" applyFont="1" applyFill="1" applyBorder="1" applyAlignment="1">
      <alignment horizontal="center" vertical="center" wrapText="1"/>
    </xf>
    <xf numFmtId="167" fontId="6" fillId="3" borderId="1" xfId="5" applyNumberFormat="1" applyFont="1" applyFill="1" applyBorder="1" applyAlignment="1">
      <alignment horizontal="center" vertical="center" wrapText="1"/>
    </xf>
    <xf numFmtId="167" fontId="6" fillId="5" borderId="1" xfId="5" applyNumberFormat="1" applyFont="1" applyFill="1" applyBorder="1" applyAlignment="1">
      <alignment horizontal="center" vertical="center" wrapText="1"/>
    </xf>
    <xf numFmtId="167" fontId="6" fillId="4" borderId="1" xfId="0" applyNumberFormat="1" applyFont="1" applyFill="1" applyBorder="1" applyAlignment="1">
      <alignment horizontal="center" vertical="center" wrapText="1"/>
    </xf>
    <xf numFmtId="167" fontId="6" fillId="4" borderId="1" xfId="5" applyNumberFormat="1" applyFont="1" applyFill="1" applyBorder="1" applyAlignment="1">
      <alignment horizontal="center" vertical="center" wrapText="1"/>
    </xf>
    <xf numFmtId="164" fontId="23" fillId="3" borderId="1" xfId="5" applyFont="1" applyFill="1" applyBorder="1" applyAlignment="1">
      <alignment horizontal="center"/>
    </xf>
    <xf numFmtId="164" fontId="21" fillId="3" borderId="1" xfId="5" applyFont="1" applyFill="1" applyBorder="1" applyAlignment="1">
      <alignment horizontal="center"/>
    </xf>
    <xf numFmtId="164" fontId="19" fillId="3" borderId="1" xfId="5" applyFont="1" applyFill="1" applyBorder="1"/>
    <xf numFmtId="164" fontId="26" fillId="3" borderId="1" xfId="5" applyFont="1" applyFill="1" applyBorder="1" applyAlignment="1">
      <alignment horizontal="center"/>
    </xf>
    <xf numFmtId="0" fontId="27" fillId="0" borderId="1" xfId="3" applyFont="1" applyBorder="1" applyAlignment="1">
      <alignment horizontal="center"/>
    </xf>
    <xf numFmtId="0" fontId="28" fillId="0" borderId="1" xfId="3" applyFont="1" applyBorder="1" applyAlignment="1">
      <alignment horizontal="center"/>
    </xf>
    <xf numFmtId="166" fontId="20" fillId="3" borderId="1" xfId="8" applyFont="1" applyFill="1" applyBorder="1"/>
    <xf numFmtId="166" fontId="0" fillId="0" borderId="0" xfId="8" applyFont="1"/>
    <xf numFmtId="9" fontId="28" fillId="0" borderId="1" xfId="9" applyFont="1" applyBorder="1" applyAlignment="1">
      <alignment horizontal="right"/>
    </xf>
    <xf numFmtId="9" fontId="29" fillId="0" borderId="15" xfId="10" applyNumberFormat="1" applyFont="1" applyAlignment="1">
      <alignment horizontal="right"/>
    </xf>
    <xf numFmtId="167" fontId="12" fillId="3" borderId="1" xfId="5" applyNumberFormat="1" applyFont="1" applyFill="1" applyBorder="1" applyAlignment="1">
      <alignment horizontal="center" vertical="center" wrapText="1"/>
    </xf>
    <xf numFmtId="0" fontId="0" fillId="0" borderId="0" xfId="0" applyFont="1" applyAlignment="1">
      <alignment horizontal="center"/>
    </xf>
    <xf numFmtId="167" fontId="7" fillId="4" borderId="1" xfId="0" applyNumberFormat="1" applyFont="1" applyFill="1" applyBorder="1" applyAlignment="1">
      <alignment horizontal="center" wrapText="1"/>
    </xf>
    <xf numFmtId="167" fontId="7" fillId="4" borderId="1" xfId="5" applyNumberFormat="1" applyFont="1" applyFill="1" applyBorder="1" applyAlignment="1">
      <alignment horizontal="center" wrapText="1"/>
    </xf>
    <xf numFmtId="1" fontId="31" fillId="0" borderId="1" xfId="7" applyFont="1" applyBorder="1" applyAlignment="1">
      <alignment horizontal="center"/>
    </xf>
    <xf numFmtId="0" fontId="19" fillId="3" borderId="1" xfId="0" applyFont="1" applyFill="1" applyBorder="1" applyAlignment="1">
      <alignment horizontal="center" wrapText="1"/>
    </xf>
    <xf numFmtId="0" fontId="19" fillId="3" borderId="1" xfId="1" applyFont="1" applyFill="1" applyBorder="1"/>
    <xf numFmtId="165" fontId="19" fillId="3" borderId="1" xfId="6" applyFont="1" applyFill="1" applyBorder="1"/>
    <xf numFmtId="167" fontId="6" fillId="3" borderId="1" xfId="0" applyNumberFormat="1" applyFont="1" applyFill="1" applyBorder="1" applyAlignment="1">
      <alignment horizontal="center" vertical="center" wrapText="1"/>
    </xf>
    <xf numFmtId="0" fontId="13" fillId="7" borderId="0" xfId="0" applyFont="1" applyFill="1"/>
    <xf numFmtId="0" fontId="7" fillId="3" borderId="1" xfId="0" applyFont="1" applyFill="1" applyBorder="1" applyAlignment="1">
      <alignment horizontal="center" wrapText="1"/>
    </xf>
    <xf numFmtId="0" fontId="12" fillId="3" borderId="1" xfId="0" applyFont="1" applyFill="1" applyBorder="1" applyAlignment="1">
      <alignment horizontal="center" wrapText="1"/>
    </xf>
    <xf numFmtId="0" fontId="11" fillId="3" borderId="1" xfId="0" applyFont="1" applyFill="1" applyBorder="1" applyAlignment="1">
      <alignment horizontal="center" wrapText="1"/>
    </xf>
    <xf numFmtId="0" fontId="7" fillId="3" borderId="1" xfId="1" applyFont="1" applyFill="1" applyBorder="1" applyAlignment="1">
      <alignment horizontal="center" vertical="center"/>
    </xf>
    <xf numFmtId="0" fontId="6" fillId="3" borderId="1" xfId="1" applyFont="1" applyFill="1" applyBorder="1" applyAlignment="1">
      <alignment horizontal="center" vertical="center"/>
    </xf>
    <xf numFmtId="0" fontId="19" fillId="3" borderId="1" xfId="0" applyFont="1" applyFill="1" applyBorder="1" applyAlignment="1">
      <alignment horizontal="center" vertical="center" wrapText="1" readingOrder="2"/>
    </xf>
    <xf numFmtId="0" fontId="20" fillId="3" borderId="1" xfId="0" applyFont="1" applyFill="1" applyBorder="1" applyAlignment="1">
      <alignment horizontal="center" vertical="center" wrapText="1"/>
    </xf>
    <xf numFmtId="0" fontId="19" fillId="4" borderId="1" xfId="0" applyFont="1" applyFill="1" applyBorder="1" applyAlignment="1">
      <alignment horizontal="center" wrapText="1"/>
    </xf>
    <xf numFmtId="0" fontId="1" fillId="0" borderId="0" xfId="0" applyFont="1"/>
    <xf numFmtId="167" fontId="19" fillId="5" borderId="3" xfId="5" applyNumberFormat="1" applyFont="1" applyFill="1" applyBorder="1" applyAlignment="1">
      <alignment horizontal="center" vertical="center" wrapText="1"/>
    </xf>
    <xf numFmtId="167" fontId="19" fillId="5" borderId="4" xfId="5" applyNumberFormat="1" applyFont="1" applyFill="1" applyBorder="1" applyAlignment="1">
      <alignment horizontal="center" vertical="center" wrapText="1"/>
    </xf>
    <xf numFmtId="167" fontId="19" fillId="5" borderId="19" xfId="5" applyNumberFormat="1" applyFont="1" applyFill="1" applyBorder="1" applyAlignment="1">
      <alignment horizontal="center" vertical="center" wrapText="1"/>
    </xf>
    <xf numFmtId="0" fontId="19" fillId="8"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167" fontId="19" fillId="9" borderId="1" xfId="5" applyNumberFormat="1" applyFont="1" applyFill="1" applyBorder="1" applyAlignment="1">
      <alignment horizontal="center" vertical="center" wrapText="1"/>
    </xf>
    <xf numFmtId="0" fontId="19" fillId="11" borderId="1" xfId="0" applyFont="1" applyFill="1" applyBorder="1" applyAlignment="1">
      <alignment horizontal="center" vertical="center" wrapText="1"/>
    </xf>
    <xf numFmtId="0" fontId="20" fillId="11" borderId="1" xfId="0" applyFont="1" applyFill="1" applyBorder="1" applyAlignment="1">
      <alignment horizontal="center" vertical="center" wrapText="1"/>
    </xf>
    <xf numFmtId="2" fontId="19" fillId="11" borderId="1" xfId="0" applyNumberFormat="1" applyFont="1" applyFill="1" applyBorder="1" applyAlignment="1">
      <alignment horizontal="center" vertical="center" wrapText="1"/>
    </xf>
    <xf numFmtId="0" fontId="19" fillId="10"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37" fillId="5" borderId="1" xfId="0" applyFont="1" applyFill="1" applyBorder="1" applyAlignment="1">
      <alignment horizontal="right" vertical="center" wrapText="1" readingOrder="2"/>
    </xf>
    <xf numFmtId="0" fontId="37" fillId="3" borderId="1" xfId="0" applyFont="1" applyFill="1" applyBorder="1" applyAlignment="1">
      <alignment horizontal="center" vertical="center" readingOrder="2"/>
    </xf>
    <xf numFmtId="1" fontId="37" fillId="3" borderId="1" xfId="0" applyNumberFormat="1" applyFont="1" applyFill="1" applyBorder="1" applyAlignment="1">
      <alignment horizontal="center" vertical="center" readingOrder="2"/>
    </xf>
    <xf numFmtId="0" fontId="37" fillId="3" borderId="1" xfId="0" applyFont="1" applyFill="1" applyBorder="1" applyAlignment="1">
      <alignment horizontal="right" vertical="center" wrapText="1" readingOrder="2"/>
    </xf>
    <xf numFmtId="49" fontId="37" fillId="3" borderId="1" xfId="0" applyNumberFormat="1" applyFont="1" applyFill="1" applyBorder="1" applyAlignment="1">
      <alignment horizontal="center" vertical="center" readingOrder="2"/>
    </xf>
    <xf numFmtId="49" fontId="37" fillId="3" borderId="1" xfId="3" applyNumberFormat="1" applyFont="1" applyFill="1" applyBorder="1" applyAlignment="1">
      <alignment horizontal="center" vertical="center" wrapText="1" readingOrder="2"/>
    </xf>
    <xf numFmtId="0" fontId="0" fillId="3" borderId="1" xfId="0" applyFill="1" applyBorder="1"/>
    <xf numFmtId="0" fontId="27" fillId="3" borderId="1" xfId="3" applyFont="1" applyFill="1" applyBorder="1" applyAlignment="1">
      <alignment horizontal="center"/>
    </xf>
    <xf numFmtId="9" fontId="28" fillId="3" borderId="1" xfId="9" applyFont="1" applyFill="1" applyBorder="1" applyAlignment="1">
      <alignment horizontal="right"/>
    </xf>
    <xf numFmtId="9" fontId="29" fillId="3" borderId="15" xfId="10" applyNumberFormat="1" applyFont="1" applyFill="1" applyAlignment="1">
      <alignment horizontal="right"/>
    </xf>
    <xf numFmtId="0" fontId="28" fillId="3" borderId="1" xfId="3" applyFont="1" applyFill="1" applyBorder="1" applyAlignment="1">
      <alignment horizontal="center"/>
    </xf>
    <xf numFmtId="164" fontId="6" fillId="3" borderId="1" xfId="5" applyFont="1" applyFill="1" applyBorder="1" applyAlignment="1">
      <alignment horizontal="center" wrapText="1"/>
    </xf>
    <xf numFmtId="164" fontId="6" fillId="3" borderId="1" xfId="5" applyFont="1" applyFill="1" applyBorder="1" applyAlignment="1">
      <alignment horizontal="center" vertical="center" wrapText="1" readingOrder="2"/>
    </xf>
    <xf numFmtId="167" fontId="11" fillId="12" borderId="1" xfId="5" applyNumberFormat="1" applyFont="1" applyFill="1" applyBorder="1" applyAlignment="1">
      <alignment horizontal="center" vertical="center" wrapText="1"/>
    </xf>
    <xf numFmtId="167" fontId="7" fillId="12" borderId="1" xfId="5" applyNumberFormat="1" applyFont="1" applyFill="1" applyBorder="1" applyAlignment="1">
      <alignment horizontal="center" wrapText="1"/>
    </xf>
    <xf numFmtId="0" fontId="19" fillId="13" borderId="1" xfId="0" applyFont="1" applyFill="1" applyBorder="1" applyAlignment="1">
      <alignment horizontal="center" vertical="center" wrapText="1" readingOrder="2"/>
    </xf>
    <xf numFmtId="0" fontId="19" fillId="13" borderId="1" xfId="0" applyFont="1" applyFill="1" applyBorder="1" applyAlignment="1">
      <alignment horizontal="center" vertical="center" wrapText="1"/>
    </xf>
    <xf numFmtId="0" fontId="20" fillId="13" borderId="1" xfId="0" applyFont="1" applyFill="1" applyBorder="1" applyAlignment="1">
      <alignment horizontal="center" vertical="center" wrapText="1"/>
    </xf>
    <xf numFmtId="167" fontId="19" fillId="13" borderId="1" xfId="5" applyNumberFormat="1" applyFont="1" applyFill="1" applyBorder="1" applyAlignment="1">
      <alignment horizontal="center" vertical="center" wrapText="1"/>
    </xf>
    <xf numFmtId="167" fontId="19" fillId="6" borderId="1" xfId="5" applyNumberFormat="1" applyFont="1" applyFill="1" applyBorder="1" applyAlignment="1">
      <alignment horizontal="center" vertical="center" wrapText="1"/>
    </xf>
    <xf numFmtId="0" fontId="19" fillId="3" borderId="1" xfId="0" applyFont="1" applyFill="1" applyBorder="1" applyAlignment="1">
      <alignment horizontal="center"/>
    </xf>
    <xf numFmtId="165" fontId="19" fillId="3" borderId="0" xfId="6" applyFont="1" applyFill="1"/>
    <xf numFmtId="0" fontId="11"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167" fontId="11" fillId="6" borderId="1" xfId="5" applyNumberFormat="1" applyFont="1" applyFill="1" applyBorder="1" applyAlignment="1">
      <alignment horizontal="center" vertical="center" wrapText="1"/>
    </xf>
    <xf numFmtId="167" fontId="11" fillId="6" borderId="4" xfId="5"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167" fontId="7" fillId="14" borderId="1" xfId="5" applyNumberFormat="1" applyFont="1" applyFill="1" applyBorder="1" applyAlignment="1">
      <alignment horizontal="center" vertical="center" wrapText="1"/>
    </xf>
    <xf numFmtId="167" fontId="19" fillId="14" borderId="1" xfId="5" applyNumberFormat="1" applyFont="1" applyFill="1" applyBorder="1" applyAlignment="1">
      <alignment horizontal="center" vertical="center" wrapText="1"/>
    </xf>
    <xf numFmtId="0" fontId="0" fillId="14" borderId="1" xfId="0" applyFill="1" applyBorder="1"/>
    <xf numFmtId="0" fontId="37" fillId="14" borderId="1" xfId="0" applyFont="1" applyFill="1" applyBorder="1" applyAlignment="1">
      <alignment horizontal="right" vertical="center" wrapText="1" readingOrder="2"/>
    </xf>
    <xf numFmtId="167" fontId="6" fillId="15" borderId="1" xfId="5" applyNumberFormat="1" applyFont="1" applyFill="1" applyBorder="1" applyAlignment="1">
      <alignment horizontal="center" vertical="center" wrapText="1"/>
    </xf>
    <xf numFmtId="0" fontId="6" fillId="15"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167" fontId="6" fillId="16" borderId="1" xfId="5" applyNumberFormat="1" applyFont="1" applyFill="1" applyBorder="1" applyAlignment="1">
      <alignment horizontal="center" vertical="center" wrapText="1"/>
    </xf>
    <xf numFmtId="167" fontId="6" fillId="16" borderId="1" xfId="0" applyNumberFormat="1" applyFont="1" applyFill="1" applyBorder="1" applyAlignment="1">
      <alignment horizontal="center" vertical="center" wrapText="1"/>
    </xf>
    <xf numFmtId="0" fontId="24" fillId="16" borderId="0" xfId="0" applyFont="1" applyFill="1" applyAlignment="1">
      <alignment horizontal="center" vertical="center"/>
    </xf>
    <xf numFmtId="167" fontId="11" fillId="3" borderId="1" xfId="0" applyNumberFormat="1" applyFont="1" applyFill="1" applyBorder="1" applyAlignment="1">
      <alignment horizontal="center" vertical="center" wrapText="1"/>
    </xf>
    <xf numFmtId="0" fontId="11" fillId="17" borderId="1" xfId="0" applyFont="1" applyFill="1" applyBorder="1" applyAlignment="1">
      <alignment horizontal="center" vertical="center" wrapText="1"/>
    </xf>
    <xf numFmtId="167" fontId="35" fillId="5" borderId="1" xfId="5" applyNumberFormat="1" applyFont="1" applyFill="1" applyBorder="1" applyAlignment="1">
      <alignment horizontal="center" vertical="center" wrapText="1"/>
    </xf>
    <xf numFmtId="167" fontId="35" fillId="5" borderId="18" xfId="5" applyNumberFormat="1" applyFont="1" applyFill="1" applyBorder="1" applyAlignment="1">
      <alignment horizontal="center" vertical="center" wrapText="1"/>
    </xf>
    <xf numFmtId="0" fontId="0" fillId="5" borderId="1" xfId="0" applyFill="1" applyBorder="1"/>
    <xf numFmtId="164" fontId="38" fillId="4" borderId="1" xfId="5" applyFont="1" applyFill="1" applyBorder="1" applyAlignment="1">
      <alignment horizontal="center"/>
    </xf>
    <xf numFmtId="164" fontId="38" fillId="3" borderId="1" xfId="5" applyFont="1" applyFill="1" applyBorder="1" applyAlignment="1">
      <alignment horizontal="center" wrapText="1"/>
    </xf>
    <xf numFmtId="1" fontId="39" fillId="3" borderId="1" xfId="7" applyFont="1" applyFill="1" applyBorder="1" applyAlignment="1">
      <alignment horizontal="center" wrapText="1"/>
    </xf>
    <xf numFmtId="1" fontId="39" fillId="0" borderId="1" xfId="7" applyFont="1" applyBorder="1" applyAlignment="1">
      <alignment horizontal="center" wrapText="1"/>
    </xf>
    <xf numFmtId="0" fontId="41" fillId="0" borderId="0" xfId="0" applyFont="1" applyAlignment="1">
      <alignment wrapText="1"/>
    </xf>
    <xf numFmtId="0" fontId="40" fillId="3" borderId="1" xfId="4" applyFont="1" applyFill="1" applyBorder="1" applyAlignment="1">
      <alignment wrapText="1"/>
    </xf>
    <xf numFmtId="0" fontId="38" fillId="3" borderId="1" xfId="4" applyFont="1" applyFill="1" applyBorder="1" applyAlignment="1">
      <alignment horizontal="center" wrapText="1"/>
    </xf>
    <xf numFmtId="0" fontId="38" fillId="0" borderId="1" xfId="4" applyFont="1" applyBorder="1" applyAlignment="1">
      <alignment horizontal="center" wrapText="1"/>
    </xf>
    <xf numFmtId="1" fontId="39" fillId="0" borderId="1" xfId="7" applyFont="1" applyBorder="1" applyAlignment="1">
      <alignment horizontal="center" vertical="center" wrapText="1"/>
    </xf>
    <xf numFmtId="0" fontId="40" fillId="4" borderId="0" xfId="4" applyFont="1" applyFill="1" applyAlignment="1"/>
    <xf numFmtId="0" fontId="38" fillId="4" borderId="0" xfId="4" applyFont="1" applyFill="1" applyAlignment="1"/>
    <xf numFmtId="0" fontId="41" fillId="0" borderId="0" xfId="0" applyFont="1" applyAlignment="1"/>
    <xf numFmtId="0" fontId="42" fillId="4" borderId="0" xfId="4" applyFont="1" applyFill="1"/>
    <xf numFmtId="0" fontId="23" fillId="4" borderId="0" xfId="4" applyFont="1" applyFill="1"/>
    <xf numFmtId="0" fontId="42" fillId="0" borderId="0" xfId="4" applyFont="1"/>
    <xf numFmtId="164" fontId="43" fillId="0" borderId="0" xfId="5" applyFont="1"/>
    <xf numFmtId="0" fontId="42" fillId="3" borderId="1" xfId="4" applyFont="1" applyFill="1" applyBorder="1"/>
    <xf numFmtId="1" fontId="44" fillId="0" borderId="16" xfId="11" applyNumberFormat="1" applyFont="1" applyAlignment="1">
      <alignment horizontal="right"/>
    </xf>
    <xf numFmtId="0" fontId="23" fillId="0" borderId="1" xfId="4" applyFont="1" applyBorder="1" applyAlignment="1">
      <alignment horizontal="center"/>
    </xf>
    <xf numFmtId="0" fontId="4" fillId="0" borderId="0" xfId="0" applyFont="1"/>
    <xf numFmtId="164" fontId="6" fillId="3" borderId="4" xfId="5" applyFont="1" applyFill="1" applyBorder="1" applyAlignment="1">
      <alignment horizontal="center" vertical="center" wrapText="1"/>
    </xf>
    <xf numFmtId="0" fontId="46" fillId="3" borderId="4" xfId="3" applyFont="1" applyFill="1" applyBorder="1" applyAlignment="1">
      <alignment horizontal="center"/>
    </xf>
    <xf numFmtId="164" fontId="6" fillId="3" borderId="14" xfId="5" applyFont="1" applyFill="1" applyBorder="1" applyAlignment="1">
      <alignment horizontal="center" vertical="center" wrapText="1" readingOrder="2"/>
    </xf>
    <xf numFmtId="164" fontId="7" fillId="3" borderId="4" xfId="5" applyFont="1" applyFill="1" applyBorder="1" applyAlignment="1">
      <alignment horizontal="center" vertical="center" wrapText="1"/>
    </xf>
    <xf numFmtId="164" fontId="6" fillId="3" borderId="4" xfId="5" applyFont="1" applyFill="1" applyBorder="1" applyAlignment="1">
      <alignment horizontal="center"/>
    </xf>
    <xf numFmtId="0" fontId="46" fillId="0" borderId="1" xfId="3" applyFont="1" applyBorder="1"/>
    <xf numFmtId="0" fontId="47" fillId="0" borderId="1" xfId="4" applyFont="1" applyBorder="1"/>
    <xf numFmtId="0" fontId="22" fillId="0" borderId="0" xfId="0" applyFont="1"/>
    <xf numFmtId="164" fontId="4" fillId="0" borderId="1" xfId="5" applyFont="1" applyBorder="1"/>
    <xf numFmtId="0" fontId="46" fillId="3" borderId="1" xfId="3" applyFont="1" applyFill="1" applyBorder="1"/>
    <xf numFmtId="0" fontId="47" fillId="3" borderId="1" xfId="4" applyFont="1" applyFill="1" applyBorder="1"/>
    <xf numFmtId="0" fontId="46" fillId="0" borderId="0" xfId="3" applyFont="1"/>
    <xf numFmtId="164" fontId="4" fillId="0" borderId="0" xfId="5" applyFont="1"/>
    <xf numFmtId="0" fontId="17" fillId="4" borderId="2" xfId="0" applyNumberFormat="1" applyFont="1" applyFill="1" applyBorder="1" applyAlignment="1">
      <alignment horizontal="center" vertical="center"/>
    </xf>
    <xf numFmtId="0" fontId="19" fillId="4" borderId="2"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45" fillId="0" borderId="5" xfId="0" applyFont="1" applyBorder="1" applyAlignment="1">
      <alignment horizontal="center"/>
    </xf>
    <xf numFmtId="0" fontId="45" fillId="0" borderId="6" xfId="0" applyFont="1" applyBorder="1" applyAlignment="1">
      <alignment horizontal="center"/>
    </xf>
    <xf numFmtId="0" fontId="45" fillId="0" borderId="7" xfId="0" applyFont="1" applyBorder="1" applyAlignment="1">
      <alignment horizontal="center"/>
    </xf>
    <xf numFmtId="0" fontId="34" fillId="7" borderId="2" xfId="0" applyFont="1" applyFill="1" applyBorder="1" applyAlignment="1">
      <alignment horizontal="center" vertical="center" wrapText="1"/>
    </xf>
    <xf numFmtId="0" fontId="33" fillId="5" borderId="17" xfId="0" applyFont="1" applyFill="1" applyBorder="1" applyAlignment="1">
      <alignment horizontal="center" vertical="center" wrapText="1"/>
    </xf>
    <xf numFmtId="0" fontId="11" fillId="5" borderId="17" xfId="0" applyFont="1" applyFill="1" applyBorder="1" applyAlignment="1">
      <alignment horizontal="center" vertical="center" wrapText="1"/>
    </xf>
  </cellXfs>
  <cellStyles count="13">
    <cellStyle name="Bad 2" xfId="2"/>
    <cellStyle name="Comma [0]" xfId="6" builtinId="6"/>
    <cellStyle name="Comma 2" xfId="5"/>
    <cellStyle name="Currency" xfId="8" builtinId="4"/>
    <cellStyle name="Heading 3" xfId="11" builtinId="18"/>
    <cellStyle name="Normal" xfId="0" builtinId="0"/>
    <cellStyle name="Normal 2" xfId="4"/>
    <cellStyle name="Normal 2 2" xfId="3"/>
    <cellStyle name="Normal 3" xfId="1"/>
    <cellStyle name="Percent" xfId="9" builtinId="5"/>
    <cellStyle name="Style 1" xfId="7"/>
    <cellStyle name="Style 2" xfId="12"/>
    <cellStyle name="Total" xfId="10"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T19"/>
  <sheetViews>
    <sheetView rightToLeft="1" zoomScaleNormal="100" zoomScalePageLayoutView="82" workbookViewId="0">
      <selection activeCell="S5" sqref="S5"/>
    </sheetView>
  </sheetViews>
  <sheetFormatPr defaultRowHeight="15" x14ac:dyDescent="0.25"/>
  <cols>
    <col min="1" max="1" width="5.85546875" customWidth="1"/>
    <col min="2" max="2" width="7.42578125" customWidth="1"/>
    <col min="3" max="3" width="6.5703125" customWidth="1"/>
    <col min="4" max="4" width="8.7109375" customWidth="1"/>
    <col min="5" max="5" width="22.85546875" customWidth="1"/>
    <col min="6" max="6" width="10.5703125" customWidth="1"/>
    <col min="7" max="7" width="5.5703125" customWidth="1"/>
    <col min="8" max="8" width="7" customWidth="1"/>
    <col min="9" max="9" width="11" hidden="1" customWidth="1"/>
    <col min="10" max="10" width="7.140625" hidden="1" customWidth="1"/>
    <col min="11" max="11" width="5.5703125" customWidth="1"/>
    <col min="12" max="12" width="11.28515625" customWidth="1"/>
    <col min="13" max="13" width="10.5703125" customWidth="1"/>
    <col min="14" max="14" width="9" customWidth="1"/>
    <col min="15" max="16" width="8.28515625" customWidth="1"/>
    <col min="17" max="17" width="9.7109375" customWidth="1"/>
    <col min="18" max="18" width="9.85546875" customWidth="1"/>
    <col min="19" max="19" width="10.5703125" customWidth="1"/>
    <col min="20" max="20" width="11.85546875" customWidth="1"/>
  </cols>
  <sheetData>
    <row r="1" spans="1:20" ht="28.5" customHeight="1" x14ac:dyDescent="0.25">
      <c r="A1" s="194" t="s">
        <v>353</v>
      </c>
      <c r="B1" s="194"/>
      <c r="C1" s="194"/>
      <c r="D1" s="194"/>
      <c r="E1" s="194"/>
      <c r="F1" s="194"/>
      <c r="G1" s="194"/>
      <c r="H1" s="194"/>
      <c r="I1" s="194"/>
      <c r="J1" s="194"/>
      <c r="K1" s="194"/>
      <c r="L1" s="194"/>
      <c r="M1" s="194"/>
      <c r="N1" s="194"/>
      <c r="O1" s="194"/>
      <c r="P1" s="194"/>
      <c r="Q1" s="34"/>
      <c r="R1" s="34"/>
      <c r="S1" s="35"/>
      <c r="T1" s="36"/>
    </row>
    <row r="2" spans="1:20" ht="33.75" customHeight="1" x14ac:dyDescent="0.25">
      <c r="A2" s="1" t="s">
        <v>1</v>
      </c>
      <c r="B2" s="1" t="s">
        <v>305</v>
      </c>
      <c r="C2" s="1" t="s">
        <v>320</v>
      </c>
      <c r="D2" s="1" t="s">
        <v>0</v>
      </c>
      <c r="E2" s="1" t="s">
        <v>306</v>
      </c>
      <c r="F2" s="1" t="s">
        <v>4</v>
      </c>
      <c r="G2" s="1" t="s">
        <v>307</v>
      </c>
      <c r="H2" s="1" t="s">
        <v>354</v>
      </c>
      <c r="I2" s="1" t="s">
        <v>308</v>
      </c>
      <c r="J2" s="1" t="s">
        <v>309</v>
      </c>
      <c r="K2" s="1" t="s">
        <v>355</v>
      </c>
      <c r="L2" s="1" t="s">
        <v>356</v>
      </c>
      <c r="M2" s="1" t="s">
        <v>312</v>
      </c>
      <c r="N2" s="1" t="s">
        <v>313</v>
      </c>
      <c r="O2" s="1" t="s">
        <v>318</v>
      </c>
      <c r="P2" s="12" t="s">
        <v>357</v>
      </c>
      <c r="Q2" s="12" t="s">
        <v>359</v>
      </c>
      <c r="R2" s="12" t="s">
        <v>360</v>
      </c>
      <c r="S2" s="2" t="s">
        <v>319</v>
      </c>
      <c r="T2" s="2" t="s">
        <v>358</v>
      </c>
    </row>
    <row r="3" spans="1:20" ht="72.75" customHeight="1" x14ac:dyDescent="0.4">
      <c r="A3" s="16" t="s">
        <v>49</v>
      </c>
      <c r="B3" s="16">
        <v>901145</v>
      </c>
      <c r="C3" s="11" t="s">
        <v>321</v>
      </c>
      <c r="D3" s="28" t="s">
        <v>322</v>
      </c>
      <c r="E3" s="31" t="s">
        <v>323</v>
      </c>
      <c r="F3" s="17"/>
      <c r="G3" s="33">
        <v>0.5</v>
      </c>
      <c r="H3" s="33">
        <v>0.35</v>
      </c>
      <c r="I3" s="33">
        <f t="shared" ref="I3:I19" si="0">H3*216000</f>
        <v>75600</v>
      </c>
      <c r="J3" s="33">
        <f t="shared" ref="J3:J19" si="1">H3*95200</f>
        <v>33320</v>
      </c>
      <c r="K3" s="33">
        <v>0.15</v>
      </c>
      <c r="L3" s="18">
        <f t="shared" ref="L3:L19" si="2">K3*277000</f>
        <v>41550</v>
      </c>
      <c r="M3" s="18">
        <f t="shared" ref="M3:M19" si="3">K3*112600</f>
        <v>16890</v>
      </c>
      <c r="N3" s="37">
        <f>M3+J3</f>
        <v>50210</v>
      </c>
      <c r="O3" s="37">
        <f>L3+I3</f>
        <v>117150</v>
      </c>
      <c r="P3" s="37">
        <f t="shared" ref="P3:P19" si="4">O3-(N3*70%)</f>
        <v>82003</v>
      </c>
      <c r="Q3" s="33">
        <f>H3*190000</f>
        <v>66500</v>
      </c>
      <c r="R3" s="33">
        <f>K3*220000</f>
        <v>33000</v>
      </c>
      <c r="S3" s="33">
        <f>Q3+R3</f>
        <v>99500</v>
      </c>
      <c r="T3" s="33">
        <f>S3-(N3*70%)</f>
        <v>64353</v>
      </c>
    </row>
    <row r="4" spans="1:20" ht="92.25" customHeight="1" x14ac:dyDescent="0.4">
      <c r="A4" s="16" t="s">
        <v>16</v>
      </c>
      <c r="B4" s="16">
        <v>901121</v>
      </c>
      <c r="C4" s="11" t="s">
        <v>324</v>
      </c>
      <c r="D4" s="28" t="s">
        <v>249</v>
      </c>
      <c r="E4" s="31" t="s">
        <v>250</v>
      </c>
      <c r="F4" s="17" t="s">
        <v>251</v>
      </c>
      <c r="G4" s="33">
        <v>9</v>
      </c>
      <c r="H4" s="33">
        <v>5</v>
      </c>
      <c r="I4" s="33">
        <f t="shared" si="0"/>
        <v>1080000</v>
      </c>
      <c r="J4" s="33">
        <f t="shared" si="1"/>
        <v>476000</v>
      </c>
      <c r="K4" s="33">
        <v>4</v>
      </c>
      <c r="L4" s="18">
        <f t="shared" si="2"/>
        <v>1108000</v>
      </c>
      <c r="M4" s="18">
        <f t="shared" si="3"/>
        <v>450400</v>
      </c>
      <c r="N4" s="37">
        <f t="shared" ref="N4:N19" si="5">M4+J4</f>
        <v>926400</v>
      </c>
      <c r="O4" s="37">
        <f t="shared" ref="O4:O19" si="6">L4+I4</f>
        <v>2188000</v>
      </c>
      <c r="P4" s="37">
        <f t="shared" si="4"/>
        <v>1539520</v>
      </c>
      <c r="Q4" s="33">
        <f t="shared" ref="Q4:Q19" si="7">H4*190000</f>
        <v>950000</v>
      </c>
      <c r="R4" s="33">
        <f t="shared" ref="R4:R19" si="8">K4*220000</f>
        <v>880000</v>
      </c>
      <c r="S4" s="33">
        <f t="shared" ref="S4:S18" si="9">Q4+R4</f>
        <v>1830000</v>
      </c>
      <c r="T4" s="33">
        <f t="shared" ref="T4:T18" si="10">S4-(N4*70%)</f>
        <v>1181520</v>
      </c>
    </row>
    <row r="5" spans="1:20" ht="42" customHeight="1" x14ac:dyDescent="0.4">
      <c r="A5" s="97" t="s">
        <v>16</v>
      </c>
      <c r="B5" s="97">
        <v>804165</v>
      </c>
      <c r="C5" s="97" t="s">
        <v>324</v>
      </c>
      <c r="D5" s="98" t="s">
        <v>325</v>
      </c>
      <c r="E5" s="98" t="s">
        <v>326</v>
      </c>
      <c r="F5" s="99"/>
      <c r="G5" s="100">
        <v>6.6</v>
      </c>
      <c r="H5" s="100">
        <v>1.8</v>
      </c>
      <c r="I5" s="100">
        <f t="shared" si="0"/>
        <v>388800</v>
      </c>
      <c r="J5" s="100">
        <f t="shared" si="1"/>
        <v>171360</v>
      </c>
      <c r="K5" s="100">
        <v>4.8</v>
      </c>
      <c r="L5" s="101">
        <f t="shared" si="2"/>
        <v>1329600</v>
      </c>
      <c r="M5" s="101">
        <f t="shared" si="3"/>
        <v>540480</v>
      </c>
      <c r="N5" s="100">
        <f t="shared" si="5"/>
        <v>711840</v>
      </c>
      <c r="O5" s="100">
        <f t="shared" si="6"/>
        <v>1718400</v>
      </c>
      <c r="P5" s="100">
        <f t="shared" si="4"/>
        <v>1220112</v>
      </c>
      <c r="Q5" s="100">
        <f>H5*210000</f>
        <v>378000</v>
      </c>
      <c r="R5" s="100">
        <f>K5*240000</f>
        <v>1152000</v>
      </c>
      <c r="S5" s="100">
        <f t="shared" si="9"/>
        <v>1530000</v>
      </c>
      <c r="T5" s="100">
        <f t="shared" si="10"/>
        <v>1031712</v>
      </c>
    </row>
    <row r="6" spans="1:20" ht="58.5" customHeight="1" x14ac:dyDescent="0.4">
      <c r="A6" s="16" t="s">
        <v>16</v>
      </c>
      <c r="B6" s="16">
        <v>900985</v>
      </c>
      <c r="C6" s="11" t="s">
        <v>324</v>
      </c>
      <c r="D6" s="28" t="s">
        <v>327</v>
      </c>
      <c r="E6" s="31" t="s">
        <v>246</v>
      </c>
      <c r="F6" s="17"/>
      <c r="G6" s="33">
        <v>1.5</v>
      </c>
      <c r="H6" s="33">
        <v>1</v>
      </c>
      <c r="I6" s="33">
        <f t="shared" si="0"/>
        <v>216000</v>
      </c>
      <c r="J6" s="33">
        <f t="shared" si="1"/>
        <v>95200</v>
      </c>
      <c r="K6" s="33">
        <v>0.5</v>
      </c>
      <c r="L6" s="18">
        <f t="shared" si="2"/>
        <v>138500</v>
      </c>
      <c r="M6" s="18">
        <f t="shared" si="3"/>
        <v>56300</v>
      </c>
      <c r="N6" s="37">
        <f t="shared" si="5"/>
        <v>151500</v>
      </c>
      <c r="O6" s="37">
        <f t="shared" si="6"/>
        <v>354500</v>
      </c>
      <c r="P6" s="37">
        <f t="shared" si="4"/>
        <v>248450</v>
      </c>
      <c r="Q6" s="33">
        <f t="shared" si="7"/>
        <v>190000</v>
      </c>
      <c r="R6" s="33">
        <f t="shared" si="8"/>
        <v>110000</v>
      </c>
      <c r="S6" s="33">
        <f t="shared" si="9"/>
        <v>300000</v>
      </c>
      <c r="T6" s="33">
        <f t="shared" si="10"/>
        <v>193950</v>
      </c>
    </row>
    <row r="7" spans="1:20" ht="44.25" customHeight="1" x14ac:dyDescent="0.4">
      <c r="A7" s="16" t="s">
        <v>16</v>
      </c>
      <c r="B7" s="16">
        <v>901010</v>
      </c>
      <c r="C7" s="11" t="s">
        <v>324</v>
      </c>
      <c r="D7" s="28" t="s">
        <v>328</v>
      </c>
      <c r="E7" s="31" t="s">
        <v>248</v>
      </c>
      <c r="F7" s="17"/>
      <c r="G7" s="33">
        <v>5.5</v>
      </c>
      <c r="H7" s="33">
        <v>4</v>
      </c>
      <c r="I7" s="33">
        <f t="shared" si="0"/>
        <v>864000</v>
      </c>
      <c r="J7" s="33">
        <f t="shared" si="1"/>
        <v>380800</v>
      </c>
      <c r="K7" s="33">
        <v>1.5</v>
      </c>
      <c r="L7" s="18">
        <f t="shared" si="2"/>
        <v>415500</v>
      </c>
      <c r="M7" s="18">
        <f t="shared" si="3"/>
        <v>168900</v>
      </c>
      <c r="N7" s="37">
        <f t="shared" si="5"/>
        <v>549700</v>
      </c>
      <c r="O7" s="37">
        <f t="shared" si="6"/>
        <v>1279500</v>
      </c>
      <c r="P7" s="37">
        <f t="shared" si="4"/>
        <v>894710</v>
      </c>
      <c r="Q7" s="33">
        <f t="shared" si="7"/>
        <v>760000</v>
      </c>
      <c r="R7" s="33">
        <f t="shared" si="8"/>
        <v>330000</v>
      </c>
      <c r="S7" s="33">
        <f t="shared" si="9"/>
        <v>1090000</v>
      </c>
      <c r="T7" s="33">
        <f t="shared" si="10"/>
        <v>705210</v>
      </c>
    </row>
    <row r="8" spans="1:20" ht="46.5" customHeight="1" x14ac:dyDescent="0.4">
      <c r="A8" s="16" t="s">
        <v>16</v>
      </c>
      <c r="B8" s="16">
        <v>901015</v>
      </c>
      <c r="C8" s="11" t="s">
        <v>324</v>
      </c>
      <c r="D8" s="28" t="s">
        <v>329</v>
      </c>
      <c r="E8" s="31" t="s">
        <v>330</v>
      </c>
      <c r="F8" s="17" t="s">
        <v>331</v>
      </c>
      <c r="G8" s="33">
        <v>10</v>
      </c>
      <c r="H8" s="33">
        <v>5.5</v>
      </c>
      <c r="I8" s="33">
        <f t="shared" si="0"/>
        <v>1188000</v>
      </c>
      <c r="J8" s="33">
        <f t="shared" si="1"/>
        <v>523600</v>
      </c>
      <c r="K8" s="33">
        <v>4.5</v>
      </c>
      <c r="L8" s="18">
        <f t="shared" si="2"/>
        <v>1246500</v>
      </c>
      <c r="M8" s="18">
        <f t="shared" si="3"/>
        <v>506700</v>
      </c>
      <c r="N8" s="37">
        <f t="shared" si="5"/>
        <v>1030300</v>
      </c>
      <c r="O8" s="37">
        <f t="shared" si="6"/>
        <v>2434500</v>
      </c>
      <c r="P8" s="37">
        <f t="shared" si="4"/>
        <v>1713290</v>
      </c>
      <c r="Q8" s="33">
        <f t="shared" si="7"/>
        <v>1045000</v>
      </c>
      <c r="R8" s="33">
        <f t="shared" si="8"/>
        <v>990000</v>
      </c>
      <c r="S8" s="33">
        <f t="shared" si="9"/>
        <v>2035000</v>
      </c>
      <c r="T8" s="33">
        <f t="shared" si="10"/>
        <v>1313790</v>
      </c>
    </row>
    <row r="9" spans="1:20" ht="57" customHeight="1" x14ac:dyDescent="0.4">
      <c r="A9" s="16" t="s">
        <v>16</v>
      </c>
      <c r="B9" s="16">
        <v>901155</v>
      </c>
      <c r="C9" s="11" t="s">
        <v>324</v>
      </c>
      <c r="D9" s="28" t="s">
        <v>332</v>
      </c>
      <c r="E9" s="31" t="s">
        <v>333</v>
      </c>
      <c r="F9" s="17" t="s">
        <v>334</v>
      </c>
      <c r="G9" s="33">
        <v>12</v>
      </c>
      <c r="H9" s="33">
        <v>7</v>
      </c>
      <c r="I9" s="33">
        <f t="shared" si="0"/>
        <v>1512000</v>
      </c>
      <c r="J9" s="33">
        <f t="shared" si="1"/>
        <v>666400</v>
      </c>
      <c r="K9" s="33">
        <v>5</v>
      </c>
      <c r="L9" s="18">
        <f t="shared" si="2"/>
        <v>1385000</v>
      </c>
      <c r="M9" s="18">
        <f t="shared" si="3"/>
        <v>563000</v>
      </c>
      <c r="N9" s="37">
        <f t="shared" si="5"/>
        <v>1229400</v>
      </c>
      <c r="O9" s="37">
        <f t="shared" si="6"/>
        <v>2897000</v>
      </c>
      <c r="P9" s="37">
        <f t="shared" si="4"/>
        <v>2036420</v>
      </c>
      <c r="Q9" s="33">
        <f t="shared" si="7"/>
        <v>1330000</v>
      </c>
      <c r="R9" s="33">
        <f t="shared" si="8"/>
        <v>1100000</v>
      </c>
      <c r="S9" s="33">
        <f t="shared" si="9"/>
        <v>2430000</v>
      </c>
      <c r="T9" s="33">
        <f t="shared" si="10"/>
        <v>1569420</v>
      </c>
    </row>
    <row r="10" spans="1:20" ht="60" customHeight="1" x14ac:dyDescent="0.4">
      <c r="A10" s="16" t="s">
        <v>16</v>
      </c>
      <c r="B10" s="16">
        <v>500459</v>
      </c>
      <c r="C10" s="11" t="s">
        <v>335</v>
      </c>
      <c r="D10" s="28" t="s">
        <v>336</v>
      </c>
      <c r="E10" s="31" t="s">
        <v>139</v>
      </c>
      <c r="F10" s="17" t="s">
        <v>140</v>
      </c>
      <c r="G10" s="33">
        <v>30</v>
      </c>
      <c r="H10" s="33">
        <v>25</v>
      </c>
      <c r="I10" s="33">
        <f t="shared" si="0"/>
        <v>5400000</v>
      </c>
      <c r="J10" s="33">
        <f t="shared" si="1"/>
        <v>2380000</v>
      </c>
      <c r="K10" s="33">
        <v>5</v>
      </c>
      <c r="L10" s="18">
        <f t="shared" si="2"/>
        <v>1385000</v>
      </c>
      <c r="M10" s="18">
        <f t="shared" si="3"/>
        <v>563000</v>
      </c>
      <c r="N10" s="37">
        <f t="shared" si="5"/>
        <v>2943000</v>
      </c>
      <c r="O10" s="37">
        <f t="shared" si="6"/>
        <v>6785000</v>
      </c>
      <c r="P10" s="37">
        <f t="shared" si="4"/>
        <v>4724900</v>
      </c>
      <c r="Q10" s="33">
        <f t="shared" si="7"/>
        <v>4750000</v>
      </c>
      <c r="R10" s="33">
        <f t="shared" si="8"/>
        <v>1100000</v>
      </c>
      <c r="S10" s="33">
        <f t="shared" si="9"/>
        <v>5850000</v>
      </c>
      <c r="T10" s="33">
        <f t="shared" si="10"/>
        <v>3789900</v>
      </c>
    </row>
    <row r="11" spans="1:20" ht="57" customHeight="1" x14ac:dyDescent="0.4">
      <c r="A11" s="16" t="s">
        <v>16</v>
      </c>
      <c r="B11" s="16">
        <v>500470</v>
      </c>
      <c r="C11" s="11" t="s">
        <v>335</v>
      </c>
      <c r="D11" s="28" t="s">
        <v>337</v>
      </c>
      <c r="E11" s="31" t="s">
        <v>146</v>
      </c>
      <c r="F11" s="17"/>
      <c r="G11" s="33">
        <v>1.2000000000000002</v>
      </c>
      <c r="H11" s="33">
        <v>0.8</v>
      </c>
      <c r="I11" s="33">
        <f t="shared" si="0"/>
        <v>172800</v>
      </c>
      <c r="J11" s="33">
        <f t="shared" si="1"/>
        <v>76160</v>
      </c>
      <c r="K11" s="33">
        <v>0.4</v>
      </c>
      <c r="L11" s="18">
        <f t="shared" si="2"/>
        <v>110800</v>
      </c>
      <c r="M11" s="18">
        <f t="shared" si="3"/>
        <v>45040</v>
      </c>
      <c r="N11" s="37">
        <f t="shared" si="5"/>
        <v>121200</v>
      </c>
      <c r="O11" s="37">
        <f t="shared" si="6"/>
        <v>283600</v>
      </c>
      <c r="P11" s="37">
        <f t="shared" si="4"/>
        <v>198760</v>
      </c>
      <c r="Q11" s="33">
        <f t="shared" si="7"/>
        <v>152000</v>
      </c>
      <c r="R11" s="33">
        <f t="shared" si="8"/>
        <v>88000</v>
      </c>
      <c r="S11" s="33">
        <f t="shared" si="9"/>
        <v>240000</v>
      </c>
      <c r="T11" s="33">
        <f t="shared" si="10"/>
        <v>155160</v>
      </c>
    </row>
    <row r="12" spans="1:20" ht="31.5" x14ac:dyDescent="0.4">
      <c r="A12" s="16" t="s">
        <v>16</v>
      </c>
      <c r="B12" s="16">
        <v>500475</v>
      </c>
      <c r="C12" s="11" t="s">
        <v>335</v>
      </c>
      <c r="D12" s="28" t="s">
        <v>338</v>
      </c>
      <c r="E12" s="31" t="s">
        <v>148</v>
      </c>
      <c r="F12" s="17"/>
      <c r="G12" s="33">
        <v>2.4000000000000004</v>
      </c>
      <c r="H12" s="33">
        <v>1.6</v>
      </c>
      <c r="I12" s="33">
        <f t="shared" si="0"/>
        <v>345600</v>
      </c>
      <c r="J12" s="33">
        <f t="shared" si="1"/>
        <v>152320</v>
      </c>
      <c r="K12" s="33">
        <v>0.8</v>
      </c>
      <c r="L12" s="18">
        <f t="shared" si="2"/>
        <v>221600</v>
      </c>
      <c r="M12" s="18">
        <f t="shared" si="3"/>
        <v>90080</v>
      </c>
      <c r="N12" s="37">
        <f t="shared" si="5"/>
        <v>242400</v>
      </c>
      <c r="O12" s="37">
        <f t="shared" si="6"/>
        <v>567200</v>
      </c>
      <c r="P12" s="37">
        <f t="shared" si="4"/>
        <v>397520</v>
      </c>
      <c r="Q12" s="33">
        <f t="shared" si="7"/>
        <v>304000</v>
      </c>
      <c r="R12" s="33">
        <f t="shared" si="8"/>
        <v>176000</v>
      </c>
      <c r="S12" s="33">
        <f t="shared" si="9"/>
        <v>480000</v>
      </c>
      <c r="T12" s="33">
        <f t="shared" si="10"/>
        <v>310320</v>
      </c>
    </row>
    <row r="13" spans="1:20" ht="63" customHeight="1" x14ac:dyDescent="0.4">
      <c r="A13" s="16" t="s">
        <v>16</v>
      </c>
      <c r="B13" s="16">
        <v>901505</v>
      </c>
      <c r="C13" s="11" t="s">
        <v>339</v>
      </c>
      <c r="D13" s="28" t="s">
        <v>340</v>
      </c>
      <c r="E13" s="31" t="s">
        <v>281</v>
      </c>
      <c r="F13" s="17"/>
      <c r="G13" s="33">
        <v>4</v>
      </c>
      <c r="H13" s="33">
        <v>2.5</v>
      </c>
      <c r="I13" s="33">
        <f t="shared" si="0"/>
        <v>540000</v>
      </c>
      <c r="J13" s="33">
        <f t="shared" si="1"/>
        <v>238000</v>
      </c>
      <c r="K13" s="33">
        <v>1.5</v>
      </c>
      <c r="L13" s="18">
        <f t="shared" si="2"/>
        <v>415500</v>
      </c>
      <c r="M13" s="18">
        <f t="shared" si="3"/>
        <v>168900</v>
      </c>
      <c r="N13" s="37">
        <f t="shared" si="5"/>
        <v>406900</v>
      </c>
      <c r="O13" s="37">
        <f t="shared" si="6"/>
        <v>955500</v>
      </c>
      <c r="P13" s="37">
        <f t="shared" si="4"/>
        <v>670670</v>
      </c>
      <c r="Q13" s="33">
        <f t="shared" si="7"/>
        <v>475000</v>
      </c>
      <c r="R13" s="33">
        <f t="shared" si="8"/>
        <v>330000</v>
      </c>
      <c r="S13" s="33">
        <f t="shared" si="9"/>
        <v>805000</v>
      </c>
      <c r="T13" s="33">
        <f t="shared" si="10"/>
        <v>520170</v>
      </c>
    </row>
    <row r="14" spans="1:20" ht="27.75" x14ac:dyDescent="0.4">
      <c r="A14" s="16" t="s">
        <v>16</v>
      </c>
      <c r="B14" s="16">
        <v>900500</v>
      </c>
      <c r="C14" s="11" t="s">
        <v>341</v>
      </c>
      <c r="D14" s="28" t="s">
        <v>342</v>
      </c>
      <c r="E14" s="31" t="s">
        <v>217</v>
      </c>
      <c r="F14" s="17"/>
      <c r="G14" s="33">
        <v>4</v>
      </c>
      <c r="H14" s="33">
        <v>2.5</v>
      </c>
      <c r="I14" s="33">
        <f t="shared" si="0"/>
        <v>540000</v>
      </c>
      <c r="J14" s="33">
        <f t="shared" si="1"/>
        <v>238000</v>
      </c>
      <c r="K14" s="33">
        <v>1.5</v>
      </c>
      <c r="L14" s="18">
        <f t="shared" si="2"/>
        <v>415500</v>
      </c>
      <c r="M14" s="18">
        <f t="shared" si="3"/>
        <v>168900</v>
      </c>
      <c r="N14" s="37">
        <f t="shared" si="5"/>
        <v>406900</v>
      </c>
      <c r="O14" s="37">
        <f t="shared" si="6"/>
        <v>955500</v>
      </c>
      <c r="P14" s="37">
        <f t="shared" si="4"/>
        <v>670670</v>
      </c>
      <c r="Q14" s="33">
        <f t="shared" si="7"/>
        <v>475000</v>
      </c>
      <c r="R14" s="33">
        <f t="shared" si="8"/>
        <v>330000</v>
      </c>
      <c r="S14" s="33">
        <f t="shared" si="9"/>
        <v>805000</v>
      </c>
      <c r="T14" s="33">
        <f t="shared" si="10"/>
        <v>520170</v>
      </c>
    </row>
    <row r="15" spans="1:20" ht="27.75" x14ac:dyDescent="0.4">
      <c r="A15" s="16" t="s">
        <v>16</v>
      </c>
      <c r="B15" s="16">
        <v>900501</v>
      </c>
      <c r="C15" s="11" t="s">
        <v>341</v>
      </c>
      <c r="D15" s="28" t="s">
        <v>343</v>
      </c>
      <c r="E15" s="31" t="s">
        <v>219</v>
      </c>
      <c r="F15" s="17"/>
      <c r="G15" s="33">
        <v>5</v>
      </c>
      <c r="H15" s="33">
        <v>3.5</v>
      </c>
      <c r="I15" s="33">
        <f t="shared" si="0"/>
        <v>756000</v>
      </c>
      <c r="J15" s="33">
        <f t="shared" si="1"/>
        <v>333200</v>
      </c>
      <c r="K15" s="33">
        <v>1.5</v>
      </c>
      <c r="L15" s="18">
        <f t="shared" si="2"/>
        <v>415500</v>
      </c>
      <c r="M15" s="18">
        <f t="shared" si="3"/>
        <v>168900</v>
      </c>
      <c r="N15" s="37">
        <f t="shared" si="5"/>
        <v>502100</v>
      </c>
      <c r="O15" s="37">
        <f t="shared" si="6"/>
        <v>1171500</v>
      </c>
      <c r="P15" s="37">
        <f t="shared" si="4"/>
        <v>820030</v>
      </c>
      <c r="Q15" s="33">
        <f t="shared" si="7"/>
        <v>665000</v>
      </c>
      <c r="R15" s="33">
        <f t="shared" si="8"/>
        <v>330000</v>
      </c>
      <c r="S15" s="33">
        <f t="shared" si="9"/>
        <v>995000</v>
      </c>
      <c r="T15" s="33">
        <f t="shared" si="10"/>
        <v>643530</v>
      </c>
    </row>
    <row r="16" spans="1:20" ht="41.25" x14ac:dyDescent="0.4">
      <c r="A16" s="16" t="s">
        <v>16</v>
      </c>
      <c r="B16" s="16">
        <v>900505</v>
      </c>
      <c r="C16" s="11" t="s">
        <v>341</v>
      </c>
      <c r="D16" s="28" t="s">
        <v>344</v>
      </c>
      <c r="E16" s="31" t="s">
        <v>345</v>
      </c>
      <c r="F16" s="17"/>
      <c r="G16" s="33">
        <v>1</v>
      </c>
      <c r="H16" s="33">
        <v>0.7</v>
      </c>
      <c r="I16" s="33">
        <f t="shared" si="0"/>
        <v>151200</v>
      </c>
      <c r="J16" s="33">
        <f t="shared" si="1"/>
        <v>66640</v>
      </c>
      <c r="K16" s="33">
        <v>0.3</v>
      </c>
      <c r="L16" s="18">
        <f t="shared" si="2"/>
        <v>83100</v>
      </c>
      <c r="M16" s="18">
        <f t="shared" si="3"/>
        <v>33780</v>
      </c>
      <c r="N16" s="37">
        <f t="shared" si="5"/>
        <v>100420</v>
      </c>
      <c r="O16" s="37">
        <f t="shared" si="6"/>
        <v>234300</v>
      </c>
      <c r="P16" s="37">
        <f t="shared" si="4"/>
        <v>164006</v>
      </c>
      <c r="Q16" s="33">
        <f t="shared" si="7"/>
        <v>133000</v>
      </c>
      <c r="R16" s="33">
        <f t="shared" si="8"/>
        <v>66000</v>
      </c>
      <c r="S16" s="33">
        <f t="shared" si="9"/>
        <v>199000</v>
      </c>
      <c r="T16" s="33">
        <f t="shared" si="10"/>
        <v>128706</v>
      </c>
    </row>
    <row r="17" spans="1:20" ht="50.25" customHeight="1" x14ac:dyDescent="0.4">
      <c r="A17" s="16" t="s">
        <v>16</v>
      </c>
      <c r="B17" s="16">
        <v>901110</v>
      </c>
      <c r="C17" s="11" t="s">
        <v>341</v>
      </c>
      <c r="D17" s="28" t="s">
        <v>346</v>
      </c>
      <c r="E17" s="31" t="s">
        <v>347</v>
      </c>
      <c r="F17" s="17"/>
      <c r="G17" s="33">
        <v>9</v>
      </c>
      <c r="H17" s="33">
        <v>4.5</v>
      </c>
      <c r="I17" s="33">
        <f t="shared" si="0"/>
        <v>972000</v>
      </c>
      <c r="J17" s="33">
        <f t="shared" si="1"/>
        <v>428400</v>
      </c>
      <c r="K17" s="33">
        <v>4.5</v>
      </c>
      <c r="L17" s="18">
        <f t="shared" si="2"/>
        <v>1246500</v>
      </c>
      <c r="M17" s="18">
        <f t="shared" si="3"/>
        <v>506700</v>
      </c>
      <c r="N17" s="37">
        <f t="shared" si="5"/>
        <v>935100</v>
      </c>
      <c r="O17" s="37">
        <f t="shared" si="6"/>
        <v>2218500</v>
      </c>
      <c r="P17" s="37">
        <f t="shared" si="4"/>
        <v>1563930</v>
      </c>
      <c r="Q17" s="33">
        <f t="shared" si="7"/>
        <v>855000</v>
      </c>
      <c r="R17" s="33">
        <f t="shared" si="8"/>
        <v>990000</v>
      </c>
      <c r="S17" s="33">
        <f t="shared" si="9"/>
        <v>1845000</v>
      </c>
      <c r="T17" s="33">
        <f t="shared" si="10"/>
        <v>1190430</v>
      </c>
    </row>
    <row r="18" spans="1:20" ht="70.5" customHeight="1" x14ac:dyDescent="0.4">
      <c r="A18" s="16" t="s">
        <v>16</v>
      </c>
      <c r="B18" s="16">
        <v>900925</v>
      </c>
      <c r="C18" s="11" t="s">
        <v>348</v>
      </c>
      <c r="D18" s="28" t="s">
        <v>349</v>
      </c>
      <c r="E18" s="31" t="s">
        <v>350</v>
      </c>
      <c r="F18" s="17" t="s">
        <v>351</v>
      </c>
      <c r="G18" s="33">
        <v>15</v>
      </c>
      <c r="H18" s="33">
        <v>10</v>
      </c>
      <c r="I18" s="33">
        <f t="shared" si="0"/>
        <v>2160000</v>
      </c>
      <c r="J18" s="33">
        <f t="shared" si="1"/>
        <v>952000</v>
      </c>
      <c r="K18" s="33">
        <v>5</v>
      </c>
      <c r="L18" s="18">
        <f t="shared" si="2"/>
        <v>1385000</v>
      </c>
      <c r="M18" s="18">
        <f t="shared" si="3"/>
        <v>563000</v>
      </c>
      <c r="N18" s="37">
        <f t="shared" si="5"/>
        <v>1515000</v>
      </c>
      <c r="O18" s="37">
        <f t="shared" si="6"/>
        <v>3545000</v>
      </c>
      <c r="P18" s="37">
        <f t="shared" si="4"/>
        <v>2484500</v>
      </c>
      <c r="Q18" s="33">
        <f t="shared" si="7"/>
        <v>1900000</v>
      </c>
      <c r="R18" s="33">
        <f t="shared" si="8"/>
        <v>1100000</v>
      </c>
      <c r="S18" s="33">
        <f t="shared" si="9"/>
        <v>3000000</v>
      </c>
      <c r="T18" s="33">
        <f t="shared" si="10"/>
        <v>1939500</v>
      </c>
    </row>
    <row r="19" spans="1:20" ht="19.5" x14ac:dyDescent="0.4">
      <c r="A19" s="16" t="s">
        <v>16</v>
      </c>
      <c r="B19" s="16">
        <v>900800</v>
      </c>
      <c r="C19" s="11" t="s">
        <v>348</v>
      </c>
      <c r="D19" s="28" t="s">
        <v>352</v>
      </c>
      <c r="E19" s="31" t="s">
        <v>352</v>
      </c>
      <c r="F19" s="17"/>
      <c r="G19" s="33">
        <v>5.6999999999999993</v>
      </c>
      <c r="H19" s="33">
        <v>3.8</v>
      </c>
      <c r="I19" s="33">
        <f t="shared" si="0"/>
        <v>820800</v>
      </c>
      <c r="J19" s="33">
        <f t="shared" si="1"/>
        <v>361760</v>
      </c>
      <c r="K19" s="33">
        <v>1.9</v>
      </c>
      <c r="L19" s="18">
        <f t="shared" si="2"/>
        <v>526300</v>
      </c>
      <c r="M19" s="18">
        <f t="shared" si="3"/>
        <v>213940</v>
      </c>
      <c r="N19" s="37">
        <f t="shared" si="5"/>
        <v>575700</v>
      </c>
      <c r="O19" s="37">
        <f t="shared" si="6"/>
        <v>1347100</v>
      </c>
      <c r="P19" s="37">
        <f t="shared" si="4"/>
        <v>944110</v>
      </c>
      <c r="Q19" s="33">
        <f t="shared" si="7"/>
        <v>722000</v>
      </c>
      <c r="R19" s="33">
        <f t="shared" si="8"/>
        <v>418000</v>
      </c>
      <c r="S19" s="33">
        <f t="shared" ref="S19" si="11">Q19+R19</f>
        <v>1140000</v>
      </c>
      <c r="T19" s="33">
        <f t="shared" ref="T19" si="12">S19-(N19*70%)</f>
        <v>737010</v>
      </c>
    </row>
  </sheetData>
  <mergeCells count="1">
    <mergeCell ref="A1:P1"/>
  </mergeCells>
  <printOptions horizontalCentered="1"/>
  <pageMargins left="0.25" right="0.25" top="0.75" bottom="0.75" header="0.3" footer="0.3"/>
  <pageSetup paperSize="9" scale="95"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82"/>
  <sheetViews>
    <sheetView rightToLeft="1" workbookViewId="0">
      <selection activeCell="E1" sqref="E1"/>
    </sheetView>
  </sheetViews>
  <sheetFormatPr defaultColWidth="9" defaultRowHeight="18" x14ac:dyDescent="0.4"/>
  <cols>
    <col min="1" max="1" width="6.140625" style="165" customWidth="1"/>
    <col min="2" max="2" width="8" style="165" customWidth="1"/>
    <col min="3" max="3" width="49.42578125" style="165" customWidth="1"/>
    <col min="4" max="4" width="5.42578125" style="165" customWidth="1"/>
    <col min="5" max="5" width="32.5703125" style="165" customWidth="1"/>
    <col min="6" max="6" width="14.85546875" style="165" customWidth="1"/>
    <col min="7" max="7" width="18.28515625" style="165" customWidth="1"/>
    <col min="8" max="8" width="21.7109375" style="165" customWidth="1"/>
    <col min="9" max="9" width="10" style="165" customWidth="1"/>
    <col min="10" max="10" width="11.42578125" style="165" customWidth="1"/>
    <col min="11" max="11" width="14.28515625" style="165" customWidth="1"/>
    <col min="12" max="12" width="11.28515625" style="165" customWidth="1"/>
    <col min="13" max="13" width="13.42578125" style="165" customWidth="1"/>
    <col min="14" max="16384" width="9" style="165"/>
  </cols>
  <sheetData>
    <row r="1" spans="1:13" s="172" customFormat="1" ht="18.75" x14ac:dyDescent="0.45">
      <c r="A1" s="161"/>
      <c r="B1" s="161"/>
      <c r="C1" s="161"/>
      <c r="D1" s="170"/>
      <c r="E1" s="171" t="s">
        <v>2218</v>
      </c>
      <c r="F1" s="171"/>
      <c r="G1" s="161"/>
      <c r="H1" s="161"/>
      <c r="I1" s="161"/>
      <c r="J1" s="161"/>
      <c r="K1" s="161"/>
      <c r="L1" s="161"/>
      <c r="M1" s="161"/>
    </row>
    <row r="2" spans="1:13" ht="56.25" x14ac:dyDescent="0.45">
      <c r="A2" s="162" t="s">
        <v>2210</v>
      </c>
      <c r="B2" s="162" t="s">
        <v>305</v>
      </c>
      <c r="C2" s="162" t="s">
        <v>2211</v>
      </c>
      <c r="D2" s="166" t="s">
        <v>5</v>
      </c>
      <c r="E2" s="166" t="s">
        <v>6</v>
      </c>
      <c r="F2" s="166" t="s">
        <v>2212</v>
      </c>
      <c r="G2" s="162" t="s">
        <v>2213</v>
      </c>
      <c r="H2" s="162" t="s">
        <v>2226</v>
      </c>
      <c r="I2" s="162" t="s">
        <v>2216</v>
      </c>
      <c r="J2" s="162" t="s">
        <v>2217</v>
      </c>
      <c r="K2" s="162" t="s">
        <v>2215</v>
      </c>
      <c r="L2" s="162" t="s">
        <v>319</v>
      </c>
      <c r="M2" s="162" t="s">
        <v>694</v>
      </c>
    </row>
    <row r="3" spans="1:13" ht="18.75" x14ac:dyDescent="0.45">
      <c r="A3" s="163" t="s">
        <v>16</v>
      </c>
      <c r="B3" s="163">
        <v>700900</v>
      </c>
      <c r="C3" s="163" t="s">
        <v>578</v>
      </c>
      <c r="D3" s="167">
        <v>9.6999999999999993</v>
      </c>
      <c r="E3" s="167">
        <v>2.7</v>
      </c>
      <c r="F3" s="167">
        <v>7</v>
      </c>
      <c r="G3" s="163">
        <f>E3*210000</f>
        <v>567000</v>
      </c>
      <c r="H3" s="163">
        <f>F3*260000</f>
        <v>1820000</v>
      </c>
      <c r="I3" s="163">
        <f>E3*95200</f>
        <v>257040.00000000003</v>
      </c>
      <c r="J3" s="163">
        <f>F3*112600</f>
        <v>788200</v>
      </c>
      <c r="K3" s="163">
        <f>I3+J3</f>
        <v>1045240</v>
      </c>
      <c r="L3" s="163">
        <f>G3+H3</f>
        <v>2387000</v>
      </c>
      <c r="M3" s="163">
        <f>L3-(J3*70%)</f>
        <v>1835260</v>
      </c>
    </row>
    <row r="4" spans="1:13" ht="18.75" x14ac:dyDescent="0.45">
      <c r="A4" s="163" t="s">
        <v>16</v>
      </c>
      <c r="B4" s="163">
        <v>700905</v>
      </c>
      <c r="C4" s="163" t="s">
        <v>579</v>
      </c>
      <c r="D4" s="167">
        <v>11.7</v>
      </c>
      <c r="E4" s="167">
        <v>3.7</v>
      </c>
      <c r="F4" s="167">
        <v>8</v>
      </c>
      <c r="G4" s="163">
        <f t="shared" ref="G4:G67" si="0">E4*210000</f>
        <v>777000</v>
      </c>
      <c r="H4" s="163">
        <f t="shared" ref="H4:H67" si="1">F4*260000</f>
        <v>2080000</v>
      </c>
      <c r="I4" s="163">
        <f t="shared" ref="I4:I67" si="2">E4*95200</f>
        <v>352240</v>
      </c>
      <c r="J4" s="163">
        <f t="shared" ref="J4:J67" si="3">F4*112600</f>
        <v>900800</v>
      </c>
      <c r="K4" s="163">
        <f t="shared" ref="K4:K67" si="4">I4+J4</f>
        <v>1253040</v>
      </c>
      <c r="L4" s="163">
        <f t="shared" ref="L4:L67" si="5">G4+H4</f>
        <v>2857000</v>
      </c>
      <c r="M4" s="163">
        <f t="shared" ref="M4:M67" si="6">L4-(J4*70%)</f>
        <v>2226440</v>
      </c>
    </row>
    <row r="5" spans="1:13" ht="18.75" x14ac:dyDescent="0.45">
      <c r="A5" s="163" t="s">
        <v>16</v>
      </c>
      <c r="B5" s="163">
        <v>700910</v>
      </c>
      <c r="C5" s="163" t="s">
        <v>580</v>
      </c>
      <c r="D5" s="167">
        <v>5.5600000000000005</v>
      </c>
      <c r="E5" s="167">
        <v>3.19</v>
      </c>
      <c r="F5" s="167">
        <v>2.37</v>
      </c>
      <c r="G5" s="163">
        <f t="shared" si="0"/>
        <v>669900</v>
      </c>
      <c r="H5" s="163">
        <f t="shared" si="1"/>
        <v>616200</v>
      </c>
      <c r="I5" s="163">
        <f t="shared" si="2"/>
        <v>303688</v>
      </c>
      <c r="J5" s="163">
        <f t="shared" si="3"/>
        <v>266862</v>
      </c>
      <c r="K5" s="163">
        <f t="shared" si="4"/>
        <v>570550</v>
      </c>
      <c r="L5" s="163">
        <f t="shared" si="5"/>
        <v>1286100</v>
      </c>
      <c r="M5" s="163">
        <f t="shared" si="6"/>
        <v>1099296.6000000001</v>
      </c>
    </row>
    <row r="6" spans="1:13" ht="37.5" x14ac:dyDescent="0.45">
      <c r="A6" s="163" t="s">
        <v>16</v>
      </c>
      <c r="B6" s="163">
        <v>700915</v>
      </c>
      <c r="C6" s="163" t="s">
        <v>581</v>
      </c>
      <c r="D6" s="167">
        <v>8.59</v>
      </c>
      <c r="E6" s="167">
        <v>4.93</v>
      </c>
      <c r="F6" s="167">
        <v>3.66</v>
      </c>
      <c r="G6" s="163">
        <f t="shared" si="0"/>
        <v>1035299.9999999999</v>
      </c>
      <c r="H6" s="163">
        <f t="shared" si="1"/>
        <v>951600</v>
      </c>
      <c r="I6" s="163">
        <f t="shared" si="2"/>
        <v>469336</v>
      </c>
      <c r="J6" s="163">
        <f t="shared" si="3"/>
        <v>412116</v>
      </c>
      <c r="K6" s="163">
        <f t="shared" si="4"/>
        <v>881452</v>
      </c>
      <c r="L6" s="163">
        <f t="shared" si="5"/>
        <v>1986900</v>
      </c>
      <c r="M6" s="163">
        <f t="shared" si="6"/>
        <v>1698418.8</v>
      </c>
    </row>
    <row r="7" spans="1:13" ht="37.5" x14ac:dyDescent="0.45">
      <c r="A7" s="163" t="s">
        <v>16</v>
      </c>
      <c r="B7" s="163">
        <v>700920</v>
      </c>
      <c r="C7" s="163" t="s">
        <v>582</v>
      </c>
      <c r="D7" s="167">
        <v>11.7</v>
      </c>
      <c r="E7" s="167">
        <v>3.7</v>
      </c>
      <c r="F7" s="167">
        <v>8</v>
      </c>
      <c r="G7" s="163">
        <f t="shared" si="0"/>
        <v>777000</v>
      </c>
      <c r="H7" s="163">
        <f t="shared" si="1"/>
        <v>2080000</v>
      </c>
      <c r="I7" s="163">
        <f t="shared" si="2"/>
        <v>352240</v>
      </c>
      <c r="J7" s="163">
        <f t="shared" si="3"/>
        <v>900800</v>
      </c>
      <c r="K7" s="163">
        <f t="shared" si="4"/>
        <v>1253040</v>
      </c>
      <c r="L7" s="163">
        <f t="shared" si="5"/>
        <v>2857000</v>
      </c>
      <c r="M7" s="163">
        <f t="shared" si="6"/>
        <v>2226440</v>
      </c>
    </row>
    <row r="8" spans="1:13" ht="18.75" x14ac:dyDescent="0.45">
      <c r="A8" s="163" t="s">
        <v>16</v>
      </c>
      <c r="B8" s="163">
        <v>700925</v>
      </c>
      <c r="C8" s="163" t="s">
        <v>583</v>
      </c>
      <c r="D8" s="167">
        <v>13.9</v>
      </c>
      <c r="E8" s="167">
        <v>4.9000000000000004</v>
      </c>
      <c r="F8" s="167">
        <v>9</v>
      </c>
      <c r="G8" s="163">
        <f t="shared" si="0"/>
        <v>1029000.0000000001</v>
      </c>
      <c r="H8" s="163">
        <f t="shared" si="1"/>
        <v>2340000</v>
      </c>
      <c r="I8" s="163">
        <f t="shared" si="2"/>
        <v>466480.00000000006</v>
      </c>
      <c r="J8" s="163">
        <f t="shared" si="3"/>
        <v>1013400</v>
      </c>
      <c r="K8" s="163">
        <f t="shared" si="4"/>
        <v>1479880</v>
      </c>
      <c r="L8" s="163">
        <f t="shared" si="5"/>
        <v>3369000</v>
      </c>
      <c r="M8" s="163">
        <f t="shared" si="6"/>
        <v>2659620</v>
      </c>
    </row>
    <row r="9" spans="1:13" ht="18.75" x14ac:dyDescent="0.45">
      <c r="A9" s="164" t="s">
        <v>16</v>
      </c>
      <c r="B9" s="164">
        <v>701000</v>
      </c>
      <c r="C9" s="164" t="s">
        <v>2136</v>
      </c>
      <c r="D9" s="168">
        <v>66</v>
      </c>
      <c r="E9" s="168">
        <v>38</v>
      </c>
      <c r="F9" s="168">
        <v>28</v>
      </c>
      <c r="G9" s="164">
        <f t="shared" si="0"/>
        <v>7980000</v>
      </c>
      <c r="H9" s="164">
        <f t="shared" si="1"/>
        <v>7280000</v>
      </c>
      <c r="I9" s="164">
        <f t="shared" si="2"/>
        <v>3617600</v>
      </c>
      <c r="J9" s="164">
        <f t="shared" si="3"/>
        <v>3152800</v>
      </c>
      <c r="K9" s="164">
        <f t="shared" si="4"/>
        <v>6770400</v>
      </c>
      <c r="L9" s="164">
        <f t="shared" si="5"/>
        <v>15260000</v>
      </c>
      <c r="M9" s="164">
        <f t="shared" si="6"/>
        <v>13053040</v>
      </c>
    </row>
    <row r="10" spans="1:13" ht="18.75" x14ac:dyDescent="0.45">
      <c r="A10" s="164" t="s">
        <v>16</v>
      </c>
      <c r="B10" s="164">
        <v>701005</v>
      </c>
      <c r="C10" s="164" t="s">
        <v>2137</v>
      </c>
      <c r="D10" s="168">
        <v>66</v>
      </c>
      <c r="E10" s="168">
        <v>38</v>
      </c>
      <c r="F10" s="168">
        <v>28</v>
      </c>
      <c r="G10" s="164">
        <f t="shared" si="0"/>
        <v>7980000</v>
      </c>
      <c r="H10" s="164">
        <f t="shared" si="1"/>
        <v>7280000</v>
      </c>
      <c r="I10" s="164">
        <f t="shared" si="2"/>
        <v>3617600</v>
      </c>
      <c r="J10" s="164">
        <f t="shared" si="3"/>
        <v>3152800</v>
      </c>
      <c r="K10" s="164">
        <f t="shared" si="4"/>
        <v>6770400</v>
      </c>
      <c r="L10" s="164">
        <f t="shared" si="5"/>
        <v>15260000</v>
      </c>
      <c r="M10" s="164">
        <f t="shared" si="6"/>
        <v>13053040</v>
      </c>
    </row>
    <row r="11" spans="1:13" ht="37.5" x14ac:dyDescent="0.45">
      <c r="A11" s="164" t="s">
        <v>16</v>
      </c>
      <c r="B11" s="164">
        <v>701010</v>
      </c>
      <c r="C11" s="164" t="s">
        <v>2138</v>
      </c>
      <c r="D11" s="168">
        <v>8.2800000000000011</v>
      </c>
      <c r="E11" s="168">
        <v>4.7300000000000004</v>
      </c>
      <c r="F11" s="168">
        <v>3.55</v>
      </c>
      <c r="G11" s="164">
        <f t="shared" si="0"/>
        <v>993300.00000000012</v>
      </c>
      <c r="H11" s="164">
        <f t="shared" si="1"/>
        <v>923000</v>
      </c>
      <c r="I11" s="164">
        <f t="shared" si="2"/>
        <v>450296.00000000006</v>
      </c>
      <c r="J11" s="164">
        <f t="shared" si="3"/>
        <v>399730</v>
      </c>
      <c r="K11" s="164">
        <f t="shared" si="4"/>
        <v>850026</v>
      </c>
      <c r="L11" s="164">
        <f t="shared" si="5"/>
        <v>1916300</v>
      </c>
      <c r="M11" s="164">
        <f t="shared" si="6"/>
        <v>1636489</v>
      </c>
    </row>
    <row r="12" spans="1:13" ht="18.75" x14ac:dyDescent="0.45">
      <c r="A12" s="164" t="s">
        <v>16</v>
      </c>
      <c r="B12" s="164">
        <v>701015</v>
      </c>
      <c r="C12" s="164" t="s">
        <v>2139</v>
      </c>
      <c r="D12" s="168">
        <v>48</v>
      </c>
      <c r="E12" s="168">
        <v>28</v>
      </c>
      <c r="F12" s="168">
        <v>20</v>
      </c>
      <c r="G12" s="164">
        <f t="shared" si="0"/>
        <v>5880000</v>
      </c>
      <c r="H12" s="164">
        <f t="shared" si="1"/>
        <v>5200000</v>
      </c>
      <c r="I12" s="164">
        <f t="shared" si="2"/>
        <v>2665600</v>
      </c>
      <c r="J12" s="164">
        <f t="shared" si="3"/>
        <v>2252000</v>
      </c>
      <c r="K12" s="164">
        <f t="shared" si="4"/>
        <v>4917600</v>
      </c>
      <c r="L12" s="164">
        <f t="shared" si="5"/>
        <v>11080000</v>
      </c>
      <c r="M12" s="164">
        <f t="shared" si="6"/>
        <v>9503600</v>
      </c>
    </row>
    <row r="13" spans="1:13" ht="18.75" x14ac:dyDescent="0.45">
      <c r="A13" s="164" t="s">
        <v>16</v>
      </c>
      <c r="B13" s="164">
        <v>701020</v>
      </c>
      <c r="C13" s="164" t="s">
        <v>2140</v>
      </c>
      <c r="D13" s="168">
        <v>55</v>
      </c>
      <c r="E13" s="168">
        <v>31</v>
      </c>
      <c r="F13" s="168">
        <v>24</v>
      </c>
      <c r="G13" s="164">
        <f t="shared" si="0"/>
        <v>6510000</v>
      </c>
      <c r="H13" s="164">
        <f t="shared" si="1"/>
        <v>6240000</v>
      </c>
      <c r="I13" s="164">
        <f t="shared" si="2"/>
        <v>2951200</v>
      </c>
      <c r="J13" s="164">
        <f t="shared" si="3"/>
        <v>2702400</v>
      </c>
      <c r="K13" s="164">
        <f t="shared" si="4"/>
        <v>5653600</v>
      </c>
      <c r="L13" s="164">
        <f t="shared" si="5"/>
        <v>12750000</v>
      </c>
      <c r="M13" s="164">
        <f t="shared" si="6"/>
        <v>10858320</v>
      </c>
    </row>
    <row r="14" spans="1:13" ht="18.75" x14ac:dyDescent="0.45">
      <c r="A14" s="164" t="s">
        <v>16</v>
      </c>
      <c r="B14" s="164">
        <v>701025</v>
      </c>
      <c r="C14" s="164" t="s">
        <v>2141</v>
      </c>
      <c r="D14" s="168">
        <v>44</v>
      </c>
      <c r="E14" s="168">
        <v>25</v>
      </c>
      <c r="F14" s="168">
        <v>19</v>
      </c>
      <c r="G14" s="164">
        <f t="shared" si="0"/>
        <v>5250000</v>
      </c>
      <c r="H14" s="164">
        <f t="shared" si="1"/>
        <v>4940000</v>
      </c>
      <c r="I14" s="164">
        <f t="shared" si="2"/>
        <v>2380000</v>
      </c>
      <c r="J14" s="164">
        <f t="shared" si="3"/>
        <v>2139400</v>
      </c>
      <c r="K14" s="164">
        <f t="shared" si="4"/>
        <v>4519400</v>
      </c>
      <c r="L14" s="164">
        <f t="shared" si="5"/>
        <v>10190000</v>
      </c>
      <c r="M14" s="164">
        <f t="shared" si="6"/>
        <v>8692420</v>
      </c>
    </row>
    <row r="15" spans="1:13" ht="18.75" x14ac:dyDescent="0.45">
      <c r="A15" s="164" t="s">
        <v>16</v>
      </c>
      <c r="B15" s="164">
        <v>701030</v>
      </c>
      <c r="C15" s="164" t="s">
        <v>2142</v>
      </c>
      <c r="D15" s="168">
        <v>55</v>
      </c>
      <c r="E15" s="168">
        <v>35</v>
      </c>
      <c r="F15" s="168">
        <v>20</v>
      </c>
      <c r="G15" s="164">
        <f t="shared" si="0"/>
        <v>7350000</v>
      </c>
      <c r="H15" s="164">
        <f t="shared" si="1"/>
        <v>5200000</v>
      </c>
      <c r="I15" s="164">
        <f t="shared" si="2"/>
        <v>3332000</v>
      </c>
      <c r="J15" s="164">
        <f t="shared" si="3"/>
        <v>2252000</v>
      </c>
      <c r="K15" s="164">
        <f t="shared" si="4"/>
        <v>5584000</v>
      </c>
      <c r="L15" s="164">
        <f t="shared" si="5"/>
        <v>12550000</v>
      </c>
      <c r="M15" s="164">
        <f t="shared" si="6"/>
        <v>10973600</v>
      </c>
    </row>
    <row r="16" spans="1:13" ht="18.75" x14ac:dyDescent="0.45">
      <c r="A16" s="164" t="s">
        <v>16</v>
      </c>
      <c r="B16" s="164">
        <v>701035</v>
      </c>
      <c r="C16" s="164" t="s">
        <v>2143</v>
      </c>
      <c r="D16" s="168">
        <v>65</v>
      </c>
      <c r="E16" s="168">
        <v>40</v>
      </c>
      <c r="F16" s="168">
        <v>25</v>
      </c>
      <c r="G16" s="164">
        <f t="shared" si="0"/>
        <v>8400000</v>
      </c>
      <c r="H16" s="164">
        <f t="shared" si="1"/>
        <v>6500000</v>
      </c>
      <c r="I16" s="164">
        <f t="shared" si="2"/>
        <v>3808000</v>
      </c>
      <c r="J16" s="164">
        <f t="shared" si="3"/>
        <v>2815000</v>
      </c>
      <c r="K16" s="164">
        <f t="shared" si="4"/>
        <v>6623000</v>
      </c>
      <c r="L16" s="164">
        <f t="shared" si="5"/>
        <v>14900000</v>
      </c>
      <c r="M16" s="164">
        <f t="shared" si="6"/>
        <v>12929500</v>
      </c>
    </row>
    <row r="17" spans="1:13" ht="18.75" x14ac:dyDescent="0.45">
      <c r="A17" s="164" t="s">
        <v>16</v>
      </c>
      <c r="B17" s="164">
        <v>701040</v>
      </c>
      <c r="C17" s="164" t="s">
        <v>2144</v>
      </c>
      <c r="D17" s="168">
        <v>60</v>
      </c>
      <c r="E17" s="168">
        <v>40</v>
      </c>
      <c r="F17" s="168">
        <v>20</v>
      </c>
      <c r="G17" s="164">
        <f t="shared" si="0"/>
        <v>8400000</v>
      </c>
      <c r="H17" s="164">
        <f t="shared" si="1"/>
        <v>5200000</v>
      </c>
      <c r="I17" s="164">
        <f t="shared" si="2"/>
        <v>3808000</v>
      </c>
      <c r="J17" s="164">
        <f t="shared" si="3"/>
        <v>2252000</v>
      </c>
      <c r="K17" s="164">
        <f t="shared" si="4"/>
        <v>6060000</v>
      </c>
      <c r="L17" s="164">
        <f t="shared" si="5"/>
        <v>13600000</v>
      </c>
      <c r="M17" s="164">
        <f t="shared" si="6"/>
        <v>12023600</v>
      </c>
    </row>
    <row r="18" spans="1:13" ht="18.75" x14ac:dyDescent="0.45">
      <c r="A18" s="164" t="s">
        <v>16</v>
      </c>
      <c r="B18" s="164">
        <v>701045</v>
      </c>
      <c r="C18" s="164" t="s">
        <v>2145</v>
      </c>
      <c r="D18" s="168">
        <v>44</v>
      </c>
      <c r="E18" s="168">
        <v>25</v>
      </c>
      <c r="F18" s="168">
        <v>19</v>
      </c>
      <c r="G18" s="164">
        <f t="shared" si="0"/>
        <v>5250000</v>
      </c>
      <c r="H18" s="164">
        <f t="shared" si="1"/>
        <v>4940000</v>
      </c>
      <c r="I18" s="164">
        <f t="shared" si="2"/>
        <v>2380000</v>
      </c>
      <c r="J18" s="164">
        <f t="shared" si="3"/>
        <v>2139400</v>
      </c>
      <c r="K18" s="164">
        <f t="shared" si="4"/>
        <v>4519400</v>
      </c>
      <c r="L18" s="164">
        <f t="shared" si="5"/>
        <v>10190000</v>
      </c>
      <c r="M18" s="164">
        <f t="shared" si="6"/>
        <v>8692420</v>
      </c>
    </row>
    <row r="19" spans="1:13" ht="37.5" x14ac:dyDescent="0.45">
      <c r="A19" s="164" t="s">
        <v>16</v>
      </c>
      <c r="B19" s="164">
        <v>701050</v>
      </c>
      <c r="C19" s="164" t="s">
        <v>2146</v>
      </c>
      <c r="D19" s="168">
        <v>45</v>
      </c>
      <c r="E19" s="168">
        <v>30</v>
      </c>
      <c r="F19" s="168">
        <v>15</v>
      </c>
      <c r="G19" s="164">
        <f t="shared" si="0"/>
        <v>6300000</v>
      </c>
      <c r="H19" s="164">
        <f t="shared" si="1"/>
        <v>3900000</v>
      </c>
      <c r="I19" s="164">
        <f t="shared" si="2"/>
        <v>2856000</v>
      </c>
      <c r="J19" s="164">
        <f t="shared" si="3"/>
        <v>1689000</v>
      </c>
      <c r="K19" s="164">
        <f t="shared" si="4"/>
        <v>4545000</v>
      </c>
      <c r="L19" s="164">
        <f t="shared" si="5"/>
        <v>10200000</v>
      </c>
      <c r="M19" s="164">
        <f t="shared" si="6"/>
        <v>9017700</v>
      </c>
    </row>
    <row r="20" spans="1:13" ht="18.75" x14ac:dyDescent="0.45">
      <c r="A20" s="164" t="s">
        <v>16</v>
      </c>
      <c r="B20" s="164">
        <v>701055</v>
      </c>
      <c r="C20" s="164" t="s">
        <v>2147</v>
      </c>
      <c r="D20" s="168">
        <v>36.229999999999997</v>
      </c>
      <c r="E20" s="168">
        <v>20.7</v>
      </c>
      <c r="F20" s="168">
        <v>15.53</v>
      </c>
      <c r="G20" s="164">
        <f t="shared" si="0"/>
        <v>4347000</v>
      </c>
      <c r="H20" s="164">
        <f t="shared" si="1"/>
        <v>4037800</v>
      </c>
      <c r="I20" s="164">
        <f t="shared" si="2"/>
        <v>1970640</v>
      </c>
      <c r="J20" s="164">
        <f t="shared" si="3"/>
        <v>1748678</v>
      </c>
      <c r="K20" s="164">
        <f t="shared" si="4"/>
        <v>3719318</v>
      </c>
      <c r="L20" s="164">
        <f t="shared" si="5"/>
        <v>8384800</v>
      </c>
      <c r="M20" s="164">
        <f t="shared" si="6"/>
        <v>7160725.4000000004</v>
      </c>
    </row>
    <row r="21" spans="1:13" ht="18.75" x14ac:dyDescent="0.45">
      <c r="A21" s="164" t="s">
        <v>16</v>
      </c>
      <c r="B21" s="164">
        <v>701060</v>
      </c>
      <c r="C21" s="164" t="s">
        <v>2148</v>
      </c>
      <c r="D21" s="168">
        <v>28.729999999999997</v>
      </c>
      <c r="E21" s="168">
        <v>17.079999999999998</v>
      </c>
      <c r="F21" s="168">
        <v>11.65</v>
      </c>
      <c r="G21" s="164">
        <f t="shared" si="0"/>
        <v>3586799.9999999995</v>
      </c>
      <c r="H21" s="164">
        <f t="shared" si="1"/>
        <v>3029000</v>
      </c>
      <c r="I21" s="164">
        <f t="shared" si="2"/>
        <v>1626015.9999999998</v>
      </c>
      <c r="J21" s="164">
        <f t="shared" si="3"/>
        <v>1311790</v>
      </c>
      <c r="K21" s="164">
        <f t="shared" si="4"/>
        <v>2937806</v>
      </c>
      <c r="L21" s="164">
        <f t="shared" si="5"/>
        <v>6615800</v>
      </c>
      <c r="M21" s="164">
        <f t="shared" si="6"/>
        <v>5697547</v>
      </c>
    </row>
    <row r="22" spans="1:13" ht="37.5" x14ac:dyDescent="0.45">
      <c r="A22" s="164" t="s">
        <v>16</v>
      </c>
      <c r="B22" s="164">
        <v>701065</v>
      </c>
      <c r="C22" s="164" t="s">
        <v>2149</v>
      </c>
      <c r="D22" s="168">
        <v>49.75</v>
      </c>
      <c r="E22" s="168">
        <v>30.11</v>
      </c>
      <c r="F22" s="168">
        <v>19.64</v>
      </c>
      <c r="G22" s="164">
        <f t="shared" si="0"/>
        <v>6323100</v>
      </c>
      <c r="H22" s="164">
        <f t="shared" si="1"/>
        <v>5106400</v>
      </c>
      <c r="I22" s="164">
        <f t="shared" si="2"/>
        <v>2866472</v>
      </c>
      <c r="J22" s="164">
        <f t="shared" si="3"/>
        <v>2211464</v>
      </c>
      <c r="K22" s="164">
        <f t="shared" si="4"/>
        <v>5077936</v>
      </c>
      <c r="L22" s="164">
        <f t="shared" si="5"/>
        <v>11429500</v>
      </c>
      <c r="M22" s="164">
        <f t="shared" si="6"/>
        <v>9881475.1999999993</v>
      </c>
    </row>
    <row r="23" spans="1:13" ht="37.5" x14ac:dyDescent="0.45">
      <c r="A23" s="164" t="s">
        <v>31</v>
      </c>
      <c r="B23" s="164">
        <v>701070</v>
      </c>
      <c r="C23" s="164" t="s">
        <v>2150</v>
      </c>
      <c r="D23" s="168">
        <v>22.700000000000003</v>
      </c>
      <c r="E23" s="168">
        <v>12.97</v>
      </c>
      <c r="F23" s="168">
        <v>9.73</v>
      </c>
      <c r="G23" s="164">
        <f t="shared" si="0"/>
        <v>2723700</v>
      </c>
      <c r="H23" s="164">
        <f t="shared" si="1"/>
        <v>2529800</v>
      </c>
      <c r="I23" s="164">
        <f t="shared" si="2"/>
        <v>1234744</v>
      </c>
      <c r="J23" s="164">
        <f t="shared" si="3"/>
        <v>1095598</v>
      </c>
      <c r="K23" s="164">
        <f t="shared" si="4"/>
        <v>2330342</v>
      </c>
      <c r="L23" s="164">
        <f t="shared" si="5"/>
        <v>5253500</v>
      </c>
      <c r="M23" s="164">
        <f t="shared" si="6"/>
        <v>4486581.4000000004</v>
      </c>
    </row>
    <row r="24" spans="1:13" ht="37.5" x14ac:dyDescent="0.45">
      <c r="A24" s="164" t="s">
        <v>31</v>
      </c>
      <c r="B24" s="164">
        <v>701075</v>
      </c>
      <c r="C24" s="164" t="s">
        <v>2151</v>
      </c>
      <c r="D24" s="168">
        <v>10.210000000000001</v>
      </c>
      <c r="E24" s="168">
        <v>5.57</v>
      </c>
      <c r="F24" s="168">
        <v>4.6399999999999997</v>
      </c>
      <c r="G24" s="164">
        <f t="shared" si="0"/>
        <v>1169700</v>
      </c>
      <c r="H24" s="164">
        <f t="shared" si="1"/>
        <v>1206400</v>
      </c>
      <c r="I24" s="164">
        <f t="shared" si="2"/>
        <v>530264</v>
      </c>
      <c r="J24" s="164">
        <f t="shared" si="3"/>
        <v>522463.99999999994</v>
      </c>
      <c r="K24" s="164">
        <f t="shared" si="4"/>
        <v>1052728</v>
      </c>
      <c r="L24" s="164">
        <f t="shared" si="5"/>
        <v>2376100</v>
      </c>
      <c r="M24" s="164">
        <f t="shared" si="6"/>
        <v>2010375.2000000002</v>
      </c>
    </row>
    <row r="25" spans="1:13" ht="37.5" x14ac:dyDescent="0.45">
      <c r="A25" s="164" t="s">
        <v>16</v>
      </c>
      <c r="B25" s="164">
        <v>701080</v>
      </c>
      <c r="C25" s="164" t="s">
        <v>2152</v>
      </c>
      <c r="D25" s="168">
        <v>27.88</v>
      </c>
      <c r="E25" s="168">
        <v>15.93</v>
      </c>
      <c r="F25" s="168">
        <v>11.95</v>
      </c>
      <c r="G25" s="164">
        <f t="shared" si="0"/>
        <v>3345300</v>
      </c>
      <c r="H25" s="164">
        <f t="shared" si="1"/>
        <v>3107000</v>
      </c>
      <c r="I25" s="164">
        <f t="shared" si="2"/>
        <v>1516536</v>
      </c>
      <c r="J25" s="164">
        <f t="shared" si="3"/>
        <v>1345570</v>
      </c>
      <c r="K25" s="164">
        <f t="shared" si="4"/>
        <v>2862106</v>
      </c>
      <c r="L25" s="164">
        <f t="shared" si="5"/>
        <v>6452300</v>
      </c>
      <c r="M25" s="164">
        <f t="shared" si="6"/>
        <v>5510401</v>
      </c>
    </row>
    <row r="26" spans="1:13" ht="37.5" x14ac:dyDescent="0.45">
      <c r="A26" s="164" t="s">
        <v>16</v>
      </c>
      <c r="B26" s="164">
        <v>701085</v>
      </c>
      <c r="C26" s="164" t="s">
        <v>2153</v>
      </c>
      <c r="D26" s="168">
        <v>27.88</v>
      </c>
      <c r="E26" s="168">
        <v>15.93</v>
      </c>
      <c r="F26" s="168">
        <v>11.95</v>
      </c>
      <c r="G26" s="164">
        <f t="shared" si="0"/>
        <v>3345300</v>
      </c>
      <c r="H26" s="164">
        <f t="shared" si="1"/>
        <v>3107000</v>
      </c>
      <c r="I26" s="164">
        <f t="shared" si="2"/>
        <v>1516536</v>
      </c>
      <c r="J26" s="164">
        <f t="shared" si="3"/>
        <v>1345570</v>
      </c>
      <c r="K26" s="164">
        <f t="shared" si="4"/>
        <v>2862106</v>
      </c>
      <c r="L26" s="164">
        <f t="shared" si="5"/>
        <v>6452300</v>
      </c>
      <c r="M26" s="164">
        <f t="shared" si="6"/>
        <v>5510401</v>
      </c>
    </row>
    <row r="27" spans="1:13" ht="18.75" x14ac:dyDescent="0.45">
      <c r="A27" s="164" t="s">
        <v>16</v>
      </c>
      <c r="B27" s="164">
        <v>701090</v>
      </c>
      <c r="C27" s="164" t="s">
        <v>2154</v>
      </c>
      <c r="D27" s="168">
        <v>20.85</v>
      </c>
      <c r="E27" s="168">
        <v>12.62</v>
      </c>
      <c r="F27" s="168">
        <v>8.23</v>
      </c>
      <c r="G27" s="164">
        <f t="shared" si="0"/>
        <v>2650200</v>
      </c>
      <c r="H27" s="164">
        <f t="shared" si="1"/>
        <v>2139800</v>
      </c>
      <c r="I27" s="164">
        <f t="shared" si="2"/>
        <v>1201424</v>
      </c>
      <c r="J27" s="164">
        <f t="shared" si="3"/>
        <v>926698</v>
      </c>
      <c r="K27" s="164">
        <f t="shared" si="4"/>
        <v>2128122</v>
      </c>
      <c r="L27" s="164">
        <f t="shared" si="5"/>
        <v>4790000</v>
      </c>
      <c r="M27" s="164">
        <f t="shared" si="6"/>
        <v>4141311.4</v>
      </c>
    </row>
    <row r="28" spans="1:13" ht="18.75" x14ac:dyDescent="0.45">
      <c r="A28" s="164" t="s">
        <v>16</v>
      </c>
      <c r="B28" s="164">
        <v>701095</v>
      </c>
      <c r="C28" s="164" t="s">
        <v>2155</v>
      </c>
      <c r="D28" s="168">
        <v>20.85</v>
      </c>
      <c r="E28" s="168">
        <v>12.62</v>
      </c>
      <c r="F28" s="168">
        <v>8.23</v>
      </c>
      <c r="G28" s="164">
        <f t="shared" si="0"/>
        <v>2650200</v>
      </c>
      <c r="H28" s="164">
        <f t="shared" si="1"/>
        <v>2139800</v>
      </c>
      <c r="I28" s="164">
        <f t="shared" si="2"/>
        <v>1201424</v>
      </c>
      <c r="J28" s="164">
        <f t="shared" si="3"/>
        <v>926698</v>
      </c>
      <c r="K28" s="164">
        <f t="shared" si="4"/>
        <v>2128122</v>
      </c>
      <c r="L28" s="164">
        <f t="shared" si="5"/>
        <v>4790000</v>
      </c>
      <c r="M28" s="164">
        <f t="shared" si="6"/>
        <v>4141311.4</v>
      </c>
    </row>
    <row r="29" spans="1:13" ht="18.75" x14ac:dyDescent="0.45">
      <c r="A29" s="164" t="s">
        <v>16</v>
      </c>
      <c r="B29" s="164">
        <v>701100</v>
      </c>
      <c r="C29" s="164" t="s">
        <v>2156</v>
      </c>
      <c r="D29" s="168">
        <v>34.78</v>
      </c>
      <c r="E29" s="168">
        <v>21.05</v>
      </c>
      <c r="F29" s="168">
        <v>13.73</v>
      </c>
      <c r="G29" s="164">
        <f t="shared" si="0"/>
        <v>4420500</v>
      </c>
      <c r="H29" s="164">
        <f t="shared" si="1"/>
        <v>3569800</v>
      </c>
      <c r="I29" s="164">
        <f t="shared" si="2"/>
        <v>2003960</v>
      </c>
      <c r="J29" s="164">
        <f t="shared" si="3"/>
        <v>1545998</v>
      </c>
      <c r="K29" s="164">
        <f t="shared" si="4"/>
        <v>3549958</v>
      </c>
      <c r="L29" s="164">
        <f t="shared" si="5"/>
        <v>7990300</v>
      </c>
      <c r="M29" s="164">
        <f t="shared" si="6"/>
        <v>6908101.4000000004</v>
      </c>
    </row>
    <row r="30" spans="1:13" ht="37.5" x14ac:dyDescent="0.45">
      <c r="A30" s="164" t="s">
        <v>16</v>
      </c>
      <c r="B30" s="164">
        <v>701105</v>
      </c>
      <c r="C30" s="164" t="s">
        <v>2157</v>
      </c>
      <c r="D30" s="168">
        <v>45.2</v>
      </c>
      <c r="E30" s="168">
        <v>27.36</v>
      </c>
      <c r="F30" s="168">
        <v>17.84</v>
      </c>
      <c r="G30" s="164">
        <f t="shared" si="0"/>
        <v>5745600</v>
      </c>
      <c r="H30" s="164">
        <f t="shared" si="1"/>
        <v>4638400</v>
      </c>
      <c r="I30" s="164">
        <f t="shared" si="2"/>
        <v>2604672</v>
      </c>
      <c r="J30" s="164">
        <f t="shared" si="3"/>
        <v>2008784</v>
      </c>
      <c r="K30" s="164">
        <f t="shared" si="4"/>
        <v>4613456</v>
      </c>
      <c r="L30" s="164">
        <f t="shared" si="5"/>
        <v>10384000</v>
      </c>
      <c r="M30" s="164">
        <f t="shared" si="6"/>
        <v>8977851.1999999993</v>
      </c>
    </row>
    <row r="31" spans="1:13" ht="56.25" x14ac:dyDescent="0.45">
      <c r="A31" s="164" t="s">
        <v>16</v>
      </c>
      <c r="B31" s="164">
        <v>701110</v>
      </c>
      <c r="C31" s="164" t="s">
        <v>2158</v>
      </c>
      <c r="D31" s="168">
        <v>49.9</v>
      </c>
      <c r="E31" s="168">
        <v>30.2</v>
      </c>
      <c r="F31" s="168">
        <v>19.7</v>
      </c>
      <c r="G31" s="164">
        <f t="shared" si="0"/>
        <v>6342000</v>
      </c>
      <c r="H31" s="164">
        <f t="shared" si="1"/>
        <v>5122000</v>
      </c>
      <c r="I31" s="164">
        <f t="shared" si="2"/>
        <v>2875040</v>
      </c>
      <c r="J31" s="164">
        <f t="shared" si="3"/>
        <v>2218220</v>
      </c>
      <c r="K31" s="164">
        <f t="shared" si="4"/>
        <v>5093260</v>
      </c>
      <c r="L31" s="164">
        <f t="shared" si="5"/>
        <v>11464000</v>
      </c>
      <c r="M31" s="164">
        <f t="shared" si="6"/>
        <v>9911246</v>
      </c>
    </row>
    <row r="32" spans="1:13" ht="37.5" x14ac:dyDescent="0.45">
      <c r="A32" s="164" t="s">
        <v>16</v>
      </c>
      <c r="B32" s="164">
        <v>701115</v>
      </c>
      <c r="C32" s="164" t="s">
        <v>2159</v>
      </c>
      <c r="D32" s="168">
        <v>50</v>
      </c>
      <c r="E32" s="168">
        <v>30</v>
      </c>
      <c r="F32" s="168">
        <v>20</v>
      </c>
      <c r="G32" s="164">
        <f t="shared" si="0"/>
        <v>6300000</v>
      </c>
      <c r="H32" s="164">
        <f t="shared" si="1"/>
        <v>5200000</v>
      </c>
      <c r="I32" s="164">
        <f t="shared" si="2"/>
        <v>2856000</v>
      </c>
      <c r="J32" s="164">
        <f t="shared" si="3"/>
        <v>2252000</v>
      </c>
      <c r="K32" s="164">
        <f t="shared" si="4"/>
        <v>5108000</v>
      </c>
      <c r="L32" s="164">
        <f t="shared" si="5"/>
        <v>11500000</v>
      </c>
      <c r="M32" s="164">
        <f t="shared" si="6"/>
        <v>9923600</v>
      </c>
    </row>
    <row r="33" spans="1:13" ht="18.75" x14ac:dyDescent="0.45">
      <c r="A33" s="164" t="s">
        <v>31</v>
      </c>
      <c r="B33" s="164">
        <v>701120</v>
      </c>
      <c r="C33" s="164" t="s">
        <v>2160</v>
      </c>
      <c r="D33" s="168">
        <v>8.4600000000000009</v>
      </c>
      <c r="E33" s="168">
        <v>4.6100000000000003</v>
      </c>
      <c r="F33" s="168">
        <v>3.85</v>
      </c>
      <c r="G33" s="164">
        <f t="shared" si="0"/>
        <v>968100.00000000012</v>
      </c>
      <c r="H33" s="164">
        <f t="shared" si="1"/>
        <v>1001000</v>
      </c>
      <c r="I33" s="164">
        <f t="shared" si="2"/>
        <v>438872.00000000006</v>
      </c>
      <c r="J33" s="164">
        <f t="shared" si="3"/>
        <v>433510</v>
      </c>
      <c r="K33" s="164">
        <f t="shared" si="4"/>
        <v>872382</v>
      </c>
      <c r="L33" s="164">
        <f t="shared" si="5"/>
        <v>1969100</v>
      </c>
      <c r="M33" s="164">
        <f t="shared" si="6"/>
        <v>1665643</v>
      </c>
    </row>
    <row r="34" spans="1:13" ht="37.5" x14ac:dyDescent="0.45">
      <c r="A34" s="164" t="s">
        <v>16</v>
      </c>
      <c r="B34" s="164">
        <v>701125</v>
      </c>
      <c r="C34" s="164" t="s">
        <v>2161</v>
      </c>
      <c r="D34" s="168">
        <v>32</v>
      </c>
      <c r="E34" s="168">
        <v>18</v>
      </c>
      <c r="F34" s="168">
        <v>14</v>
      </c>
      <c r="G34" s="164">
        <f t="shared" si="0"/>
        <v>3780000</v>
      </c>
      <c r="H34" s="164">
        <f t="shared" si="1"/>
        <v>3640000</v>
      </c>
      <c r="I34" s="164">
        <f t="shared" si="2"/>
        <v>1713600</v>
      </c>
      <c r="J34" s="164">
        <f t="shared" si="3"/>
        <v>1576400</v>
      </c>
      <c r="K34" s="164">
        <f t="shared" si="4"/>
        <v>3290000</v>
      </c>
      <c r="L34" s="164">
        <f t="shared" si="5"/>
        <v>7420000</v>
      </c>
      <c r="M34" s="164">
        <f t="shared" si="6"/>
        <v>6316520</v>
      </c>
    </row>
    <row r="35" spans="1:13" ht="37.5" x14ac:dyDescent="0.45">
      <c r="A35" s="164" t="s">
        <v>16</v>
      </c>
      <c r="B35" s="164">
        <v>701130</v>
      </c>
      <c r="C35" s="164" t="s">
        <v>2162</v>
      </c>
      <c r="D35" s="168">
        <v>41</v>
      </c>
      <c r="E35" s="168">
        <v>25</v>
      </c>
      <c r="F35" s="168">
        <v>16</v>
      </c>
      <c r="G35" s="164">
        <f t="shared" si="0"/>
        <v>5250000</v>
      </c>
      <c r="H35" s="164">
        <f t="shared" si="1"/>
        <v>4160000</v>
      </c>
      <c r="I35" s="164">
        <f t="shared" si="2"/>
        <v>2380000</v>
      </c>
      <c r="J35" s="164">
        <f t="shared" si="3"/>
        <v>1801600</v>
      </c>
      <c r="K35" s="164">
        <f t="shared" si="4"/>
        <v>4181600</v>
      </c>
      <c r="L35" s="164">
        <f t="shared" si="5"/>
        <v>9410000</v>
      </c>
      <c r="M35" s="164">
        <f t="shared" si="6"/>
        <v>8148880</v>
      </c>
    </row>
    <row r="36" spans="1:13" ht="18.75" x14ac:dyDescent="0.45">
      <c r="A36" s="164" t="s">
        <v>16</v>
      </c>
      <c r="B36" s="164">
        <v>701135</v>
      </c>
      <c r="C36" s="164" t="s">
        <v>2163</v>
      </c>
      <c r="D36" s="168">
        <v>48</v>
      </c>
      <c r="E36" s="168">
        <v>20</v>
      </c>
      <c r="F36" s="168">
        <v>28</v>
      </c>
      <c r="G36" s="164">
        <f t="shared" si="0"/>
        <v>4200000</v>
      </c>
      <c r="H36" s="164">
        <f t="shared" si="1"/>
        <v>7280000</v>
      </c>
      <c r="I36" s="164">
        <f t="shared" si="2"/>
        <v>1904000</v>
      </c>
      <c r="J36" s="164">
        <f t="shared" si="3"/>
        <v>3152800</v>
      </c>
      <c r="K36" s="164">
        <f t="shared" si="4"/>
        <v>5056800</v>
      </c>
      <c r="L36" s="164">
        <f t="shared" si="5"/>
        <v>11480000</v>
      </c>
      <c r="M36" s="164">
        <f t="shared" si="6"/>
        <v>9273040</v>
      </c>
    </row>
    <row r="37" spans="1:13" ht="18.75" x14ac:dyDescent="0.45">
      <c r="A37" s="164" t="s">
        <v>31</v>
      </c>
      <c r="B37" s="164">
        <v>701140</v>
      </c>
      <c r="C37" s="164" t="s">
        <v>2164</v>
      </c>
      <c r="D37" s="168">
        <v>48</v>
      </c>
      <c r="E37" s="168">
        <v>20</v>
      </c>
      <c r="F37" s="168">
        <v>28</v>
      </c>
      <c r="G37" s="164">
        <f t="shared" si="0"/>
        <v>4200000</v>
      </c>
      <c r="H37" s="164">
        <f t="shared" si="1"/>
        <v>7280000</v>
      </c>
      <c r="I37" s="164">
        <f t="shared" si="2"/>
        <v>1904000</v>
      </c>
      <c r="J37" s="164">
        <f t="shared" si="3"/>
        <v>3152800</v>
      </c>
      <c r="K37" s="164">
        <f t="shared" si="4"/>
        <v>5056800</v>
      </c>
      <c r="L37" s="164">
        <f t="shared" si="5"/>
        <v>11480000</v>
      </c>
      <c r="M37" s="164">
        <f t="shared" si="6"/>
        <v>9273040</v>
      </c>
    </row>
    <row r="38" spans="1:13" ht="37.5" x14ac:dyDescent="0.45">
      <c r="A38" s="164" t="s">
        <v>16</v>
      </c>
      <c r="B38" s="164">
        <v>701145</v>
      </c>
      <c r="C38" s="164" t="s">
        <v>2165</v>
      </c>
      <c r="D38" s="168">
        <v>50</v>
      </c>
      <c r="E38" s="168">
        <v>30</v>
      </c>
      <c r="F38" s="168">
        <v>20</v>
      </c>
      <c r="G38" s="164">
        <f t="shared" si="0"/>
        <v>6300000</v>
      </c>
      <c r="H38" s="164">
        <f t="shared" si="1"/>
        <v>5200000</v>
      </c>
      <c r="I38" s="164">
        <f t="shared" si="2"/>
        <v>2856000</v>
      </c>
      <c r="J38" s="164">
        <f t="shared" si="3"/>
        <v>2252000</v>
      </c>
      <c r="K38" s="164">
        <f t="shared" si="4"/>
        <v>5108000</v>
      </c>
      <c r="L38" s="164">
        <f t="shared" si="5"/>
        <v>11500000</v>
      </c>
      <c r="M38" s="164">
        <f t="shared" si="6"/>
        <v>9923600</v>
      </c>
    </row>
    <row r="39" spans="1:13" ht="18.75" x14ac:dyDescent="0.45">
      <c r="A39" s="164" t="s">
        <v>16</v>
      </c>
      <c r="B39" s="164">
        <v>701150</v>
      </c>
      <c r="C39" s="164" t="s">
        <v>2166</v>
      </c>
      <c r="D39" s="168">
        <v>44</v>
      </c>
      <c r="E39" s="168">
        <v>25</v>
      </c>
      <c r="F39" s="168">
        <v>19</v>
      </c>
      <c r="G39" s="164">
        <f t="shared" si="0"/>
        <v>5250000</v>
      </c>
      <c r="H39" s="164">
        <f t="shared" si="1"/>
        <v>4940000</v>
      </c>
      <c r="I39" s="164">
        <f t="shared" si="2"/>
        <v>2380000</v>
      </c>
      <c r="J39" s="164">
        <f t="shared" si="3"/>
        <v>2139400</v>
      </c>
      <c r="K39" s="164">
        <f t="shared" si="4"/>
        <v>4519400</v>
      </c>
      <c r="L39" s="164">
        <f t="shared" si="5"/>
        <v>10190000</v>
      </c>
      <c r="M39" s="164">
        <f t="shared" si="6"/>
        <v>8692420</v>
      </c>
    </row>
    <row r="40" spans="1:13" ht="37.5" x14ac:dyDescent="0.45">
      <c r="A40" s="164" t="s">
        <v>16</v>
      </c>
      <c r="B40" s="164">
        <v>701155</v>
      </c>
      <c r="C40" s="164" t="s">
        <v>2167</v>
      </c>
      <c r="D40" s="168">
        <v>41.989999999999995</v>
      </c>
      <c r="E40" s="168">
        <v>25.84</v>
      </c>
      <c r="F40" s="168">
        <v>16.149999999999999</v>
      </c>
      <c r="G40" s="164">
        <f t="shared" si="0"/>
        <v>5426400</v>
      </c>
      <c r="H40" s="164">
        <f t="shared" si="1"/>
        <v>4199000</v>
      </c>
      <c r="I40" s="164">
        <f t="shared" si="2"/>
        <v>2459968</v>
      </c>
      <c r="J40" s="164">
        <f t="shared" si="3"/>
        <v>1818489.9999999998</v>
      </c>
      <c r="K40" s="164">
        <f t="shared" si="4"/>
        <v>4278458</v>
      </c>
      <c r="L40" s="164">
        <f t="shared" si="5"/>
        <v>9625400</v>
      </c>
      <c r="M40" s="164">
        <f t="shared" si="6"/>
        <v>8352457</v>
      </c>
    </row>
    <row r="41" spans="1:13" ht="18.75" x14ac:dyDescent="0.45">
      <c r="A41" s="164" t="s">
        <v>16</v>
      </c>
      <c r="B41" s="164">
        <v>701160</v>
      </c>
      <c r="C41" s="164" t="s">
        <v>2168</v>
      </c>
      <c r="D41" s="168">
        <v>40.92</v>
      </c>
      <c r="E41" s="168">
        <v>24.77</v>
      </c>
      <c r="F41" s="168">
        <v>16.149999999999999</v>
      </c>
      <c r="G41" s="164">
        <f t="shared" si="0"/>
        <v>5201700</v>
      </c>
      <c r="H41" s="164">
        <f t="shared" si="1"/>
        <v>4199000</v>
      </c>
      <c r="I41" s="164">
        <f t="shared" si="2"/>
        <v>2358104</v>
      </c>
      <c r="J41" s="164">
        <f t="shared" si="3"/>
        <v>1818489.9999999998</v>
      </c>
      <c r="K41" s="164">
        <f t="shared" si="4"/>
        <v>4176594</v>
      </c>
      <c r="L41" s="164">
        <f t="shared" si="5"/>
        <v>9400700</v>
      </c>
      <c r="M41" s="164">
        <f t="shared" si="6"/>
        <v>8127757</v>
      </c>
    </row>
    <row r="42" spans="1:13" ht="18.75" x14ac:dyDescent="0.45">
      <c r="A42" s="164" t="s">
        <v>16</v>
      </c>
      <c r="B42" s="164">
        <v>701165</v>
      </c>
      <c r="C42" s="164" t="s">
        <v>2169</v>
      </c>
      <c r="D42" s="168">
        <v>41.019999999999996</v>
      </c>
      <c r="E42" s="168">
        <v>24.83</v>
      </c>
      <c r="F42" s="168">
        <v>16.190000000000001</v>
      </c>
      <c r="G42" s="164">
        <f t="shared" si="0"/>
        <v>5214300</v>
      </c>
      <c r="H42" s="164">
        <f t="shared" si="1"/>
        <v>4209400</v>
      </c>
      <c r="I42" s="164">
        <f t="shared" si="2"/>
        <v>2363816</v>
      </c>
      <c r="J42" s="164">
        <f t="shared" si="3"/>
        <v>1822994.0000000002</v>
      </c>
      <c r="K42" s="164">
        <f t="shared" si="4"/>
        <v>4186810</v>
      </c>
      <c r="L42" s="164">
        <f t="shared" si="5"/>
        <v>9423700</v>
      </c>
      <c r="M42" s="164">
        <f t="shared" si="6"/>
        <v>8147604.2000000002</v>
      </c>
    </row>
    <row r="43" spans="1:13" ht="37.5" x14ac:dyDescent="0.45">
      <c r="A43" s="164" t="s">
        <v>16</v>
      </c>
      <c r="B43" s="164">
        <v>701170</v>
      </c>
      <c r="C43" s="164" t="s">
        <v>2170</v>
      </c>
      <c r="D43" s="168">
        <v>41.019999999999996</v>
      </c>
      <c r="E43" s="168">
        <v>24.83</v>
      </c>
      <c r="F43" s="168">
        <v>16.190000000000001</v>
      </c>
      <c r="G43" s="164">
        <f t="shared" si="0"/>
        <v>5214300</v>
      </c>
      <c r="H43" s="164">
        <f t="shared" si="1"/>
        <v>4209400</v>
      </c>
      <c r="I43" s="164">
        <f t="shared" si="2"/>
        <v>2363816</v>
      </c>
      <c r="J43" s="164">
        <f t="shared" si="3"/>
        <v>1822994.0000000002</v>
      </c>
      <c r="K43" s="164">
        <f t="shared" si="4"/>
        <v>4186810</v>
      </c>
      <c r="L43" s="164">
        <f t="shared" si="5"/>
        <v>9423700</v>
      </c>
      <c r="M43" s="164">
        <f t="shared" si="6"/>
        <v>8147604.2000000002</v>
      </c>
    </row>
    <row r="44" spans="1:13" ht="18.75" x14ac:dyDescent="0.45">
      <c r="A44" s="164" t="s">
        <v>16</v>
      </c>
      <c r="B44" s="164">
        <v>701175</v>
      </c>
      <c r="C44" s="164" t="s">
        <v>2171</v>
      </c>
      <c r="D44" s="168">
        <v>50.46</v>
      </c>
      <c r="E44" s="168">
        <v>30.54</v>
      </c>
      <c r="F44" s="168">
        <v>19.920000000000002</v>
      </c>
      <c r="G44" s="164">
        <f t="shared" si="0"/>
        <v>6413400</v>
      </c>
      <c r="H44" s="164">
        <f t="shared" si="1"/>
        <v>5179200</v>
      </c>
      <c r="I44" s="164">
        <f t="shared" si="2"/>
        <v>2907408</v>
      </c>
      <c r="J44" s="164">
        <f t="shared" si="3"/>
        <v>2242992</v>
      </c>
      <c r="K44" s="164">
        <f t="shared" si="4"/>
        <v>5150400</v>
      </c>
      <c r="L44" s="164">
        <f t="shared" si="5"/>
        <v>11592600</v>
      </c>
      <c r="M44" s="164">
        <f t="shared" si="6"/>
        <v>10022505.6</v>
      </c>
    </row>
    <row r="45" spans="1:13" ht="18.75" x14ac:dyDescent="0.45">
      <c r="A45" s="164" t="s">
        <v>16</v>
      </c>
      <c r="B45" s="164">
        <v>701180</v>
      </c>
      <c r="C45" s="164" t="s">
        <v>2172</v>
      </c>
      <c r="D45" s="168">
        <v>24.78</v>
      </c>
      <c r="E45" s="168">
        <v>14.16</v>
      </c>
      <c r="F45" s="168">
        <v>10.62</v>
      </c>
      <c r="G45" s="164">
        <f t="shared" si="0"/>
        <v>2973600</v>
      </c>
      <c r="H45" s="164">
        <f t="shared" si="1"/>
        <v>2761200</v>
      </c>
      <c r="I45" s="164">
        <f t="shared" si="2"/>
        <v>1348032</v>
      </c>
      <c r="J45" s="164">
        <f t="shared" si="3"/>
        <v>1195812</v>
      </c>
      <c r="K45" s="164">
        <f t="shared" si="4"/>
        <v>2543844</v>
      </c>
      <c r="L45" s="164">
        <f t="shared" si="5"/>
        <v>5734800</v>
      </c>
      <c r="M45" s="164">
        <f t="shared" si="6"/>
        <v>4897731.5999999996</v>
      </c>
    </row>
    <row r="46" spans="1:13" ht="18.75" x14ac:dyDescent="0.45">
      <c r="A46" s="164" t="s">
        <v>16</v>
      </c>
      <c r="B46" s="164">
        <v>701185</v>
      </c>
      <c r="C46" s="169" t="s">
        <v>2173</v>
      </c>
      <c r="D46" s="168">
        <v>37.78</v>
      </c>
      <c r="E46" s="168">
        <v>21.59</v>
      </c>
      <c r="F46" s="168">
        <v>16.190000000000001</v>
      </c>
      <c r="G46" s="164">
        <f t="shared" si="0"/>
        <v>4533900</v>
      </c>
      <c r="H46" s="164">
        <f t="shared" si="1"/>
        <v>4209400</v>
      </c>
      <c r="I46" s="164">
        <f t="shared" si="2"/>
        <v>2055368</v>
      </c>
      <c r="J46" s="164">
        <f t="shared" si="3"/>
        <v>1822994.0000000002</v>
      </c>
      <c r="K46" s="164">
        <f t="shared" si="4"/>
        <v>3878362</v>
      </c>
      <c r="L46" s="164">
        <f t="shared" si="5"/>
        <v>8743300</v>
      </c>
      <c r="M46" s="164">
        <f t="shared" si="6"/>
        <v>7467204.2000000002</v>
      </c>
    </row>
    <row r="47" spans="1:13" ht="18.75" x14ac:dyDescent="0.45">
      <c r="A47" s="164" t="s">
        <v>16</v>
      </c>
      <c r="B47" s="164">
        <v>701190</v>
      </c>
      <c r="C47" s="164" t="s">
        <v>2174</v>
      </c>
      <c r="D47" s="168">
        <v>37.78</v>
      </c>
      <c r="E47" s="168">
        <v>21.59</v>
      </c>
      <c r="F47" s="168">
        <v>16.190000000000001</v>
      </c>
      <c r="G47" s="164">
        <f t="shared" si="0"/>
        <v>4533900</v>
      </c>
      <c r="H47" s="164">
        <f t="shared" si="1"/>
        <v>4209400</v>
      </c>
      <c r="I47" s="164">
        <f t="shared" si="2"/>
        <v>2055368</v>
      </c>
      <c r="J47" s="164">
        <f t="shared" si="3"/>
        <v>1822994.0000000002</v>
      </c>
      <c r="K47" s="164">
        <f t="shared" si="4"/>
        <v>3878362</v>
      </c>
      <c r="L47" s="164">
        <f t="shared" si="5"/>
        <v>8743300</v>
      </c>
      <c r="M47" s="164">
        <f t="shared" si="6"/>
        <v>7467204.2000000002</v>
      </c>
    </row>
    <row r="48" spans="1:13" ht="37.5" x14ac:dyDescent="0.45">
      <c r="A48" s="164" t="s">
        <v>16</v>
      </c>
      <c r="B48" s="164">
        <v>701195</v>
      </c>
      <c r="C48" s="164" t="s">
        <v>2175</v>
      </c>
      <c r="D48" s="168">
        <v>50.97</v>
      </c>
      <c r="E48" s="168">
        <v>27.08</v>
      </c>
      <c r="F48" s="168">
        <v>23.89</v>
      </c>
      <c r="G48" s="164">
        <f t="shared" si="0"/>
        <v>5686800</v>
      </c>
      <c r="H48" s="164">
        <f t="shared" si="1"/>
        <v>6211400</v>
      </c>
      <c r="I48" s="164">
        <f t="shared" si="2"/>
        <v>2578016</v>
      </c>
      <c r="J48" s="164">
        <f t="shared" si="3"/>
        <v>2690014</v>
      </c>
      <c r="K48" s="164">
        <f t="shared" si="4"/>
        <v>5268030</v>
      </c>
      <c r="L48" s="164">
        <f t="shared" si="5"/>
        <v>11898200</v>
      </c>
      <c r="M48" s="164">
        <f t="shared" si="6"/>
        <v>10015190.199999999</v>
      </c>
    </row>
    <row r="49" spans="1:13" ht="18.75" x14ac:dyDescent="0.45">
      <c r="A49" s="164" t="s">
        <v>16</v>
      </c>
      <c r="B49" s="164">
        <v>701200</v>
      </c>
      <c r="C49" s="164" t="s">
        <v>2176</v>
      </c>
      <c r="D49" s="168">
        <v>31.24</v>
      </c>
      <c r="E49" s="168">
        <v>17.04</v>
      </c>
      <c r="F49" s="168">
        <v>14.2</v>
      </c>
      <c r="G49" s="164">
        <f t="shared" si="0"/>
        <v>3578400</v>
      </c>
      <c r="H49" s="164">
        <f t="shared" si="1"/>
        <v>3692000</v>
      </c>
      <c r="I49" s="164">
        <f t="shared" si="2"/>
        <v>1622208</v>
      </c>
      <c r="J49" s="164">
        <f t="shared" si="3"/>
        <v>1598920</v>
      </c>
      <c r="K49" s="164">
        <f t="shared" si="4"/>
        <v>3221128</v>
      </c>
      <c r="L49" s="164">
        <f t="shared" si="5"/>
        <v>7270400</v>
      </c>
      <c r="M49" s="164">
        <f t="shared" si="6"/>
        <v>6151156</v>
      </c>
    </row>
    <row r="50" spans="1:13" ht="18.75" x14ac:dyDescent="0.45">
      <c r="A50" s="164" t="s">
        <v>16</v>
      </c>
      <c r="B50" s="164">
        <v>701205</v>
      </c>
      <c r="C50" s="164" t="s">
        <v>2177</v>
      </c>
      <c r="D50" s="168">
        <v>34.94</v>
      </c>
      <c r="E50" s="168">
        <v>17.47</v>
      </c>
      <c r="F50" s="168">
        <v>17.47</v>
      </c>
      <c r="G50" s="164">
        <f t="shared" si="0"/>
        <v>3668699.9999999995</v>
      </c>
      <c r="H50" s="164">
        <f t="shared" si="1"/>
        <v>4542200</v>
      </c>
      <c r="I50" s="164">
        <f t="shared" si="2"/>
        <v>1663144</v>
      </c>
      <c r="J50" s="164">
        <f t="shared" si="3"/>
        <v>1967121.9999999998</v>
      </c>
      <c r="K50" s="164">
        <f t="shared" si="4"/>
        <v>3630266</v>
      </c>
      <c r="L50" s="164">
        <f t="shared" si="5"/>
        <v>8210900</v>
      </c>
      <c r="M50" s="164">
        <f t="shared" si="6"/>
        <v>6833914.6000000006</v>
      </c>
    </row>
    <row r="51" spans="1:13" ht="18.75" x14ac:dyDescent="0.45">
      <c r="A51" s="164" t="s">
        <v>16</v>
      </c>
      <c r="B51" s="164">
        <v>701210</v>
      </c>
      <c r="C51" s="164" t="s">
        <v>2178</v>
      </c>
      <c r="D51" s="168">
        <v>43.980000000000004</v>
      </c>
      <c r="E51" s="168">
        <v>25.13</v>
      </c>
      <c r="F51" s="168">
        <v>18.850000000000001</v>
      </c>
      <c r="G51" s="164">
        <f t="shared" si="0"/>
        <v>5277300</v>
      </c>
      <c r="H51" s="164">
        <f t="shared" si="1"/>
        <v>4901000</v>
      </c>
      <c r="I51" s="164">
        <f t="shared" si="2"/>
        <v>2392376</v>
      </c>
      <c r="J51" s="164">
        <f t="shared" si="3"/>
        <v>2122510</v>
      </c>
      <c r="K51" s="164">
        <f t="shared" si="4"/>
        <v>4514886</v>
      </c>
      <c r="L51" s="164">
        <f t="shared" si="5"/>
        <v>10178300</v>
      </c>
      <c r="M51" s="164">
        <f t="shared" si="6"/>
        <v>8692543</v>
      </c>
    </row>
    <row r="52" spans="1:13" ht="18.75" x14ac:dyDescent="0.45">
      <c r="A52" s="164" t="s">
        <v>16</v>
      </c>
      <c r="B52" s="164">
        <v>701215</v>
      </c>
      <c r="C52" s="164" t="s">
        <v>2179</v>
      </c>
      <c r="D52" s="168">
        <v>49.760000000000005</v>
      </c>
      <c r="E52" s="168">
        <v>30.12</v>
      </c>
      <c r="F52" s="168">
        <v>19.64</v>
      </c>
      <c r="G52" s="164">
        <f t="shared" si="0"/>
        <v>6325200</v>
      </c>
      <c r="H52" s="164">
        <f t="shared" si="1"/>
        <v>5106400</v>
      </c>
      <c r="I52" s="164">
        <f t="shared" si="2"/>
        <v>2867424</v>
      </c>
      <c r="J52" s="164">
        <f t="shared" si="3"/>
        <v>2211464</v>
      </c>
      <c r="K52" s="164">
        <f t="shared" si="4"/>
        <v>5078888</v>
      </c>
      <c r="L52" s="164">
        <f t="shared" si="5"/>
        <v>11431600</v>
      </c>
      <c r="M52" s="164">
        <f t="shared" si="6"/>
        <v>9883575.1999999993</v>
      </c>
    </row>
    <row r="53" spans="1:13" ht="37.5" x14ac:dyDescent="0.45">
      <c r="A53" s="164" t="s">
        <v>16</v>
      </c>
      <c r="B53" s="164">
        <v>701220</v>
      </c>
      <c r="C53" s="169" t="s">
        <v>2180</v>
      </c>
      <c r="D53" s="168">
        <v>49.760000000000005</v>
      </c>
      <c r="E53" s="168">
        <v>30.12</v>
      </c>
      <c r="F53" s="168">
        <v>19.64</v>
      </c>
      <c r="G53" s="164">
        <f t="shared" si="0"/>
        <v>6325200</v>
      </c>
      <c r="H53" s="164">
        <f t="shared" si="1"/>
        <v>5106400</v>
      </c>
      <c r="I53" s="164">
        <f t="shared" si="2"/>
        <v>2867424</v>
      </c>
      <c r="J53" s="164">
        <f t="shared" si="3"/>
        <v>2211464</v>
      </c>
      <c r="K53" s="164">
        <f t="shared" si="4"/>
        <v>5078888</v>
      </c>
      <c r="L53" s="164">
        <f t="shared" si="5"/>
        <v>11431600</v>
      </c>
      <c r="M53" s="164">
        <f t="shared" si="6"/>
        <v>9883575.1999999993</v>
      </c>
    </row>
    <row r="54" spans="1:13" ht="37.5" x14ac:dyDescent="0.45">
      <c r="A54" s="164" t="s">
        <v>16</v>
      </c>
      <c r="B54" s="164">
        <v>701225</v>
      </c>
      <c r="C54" s="164" t="s">
        <v>2181</v>
      </c>
      <c r="D54" s="168">
        <v>31.24</v>
      </c>
      <c r="E54" s="168">
        <v>17.04</v>
      </c>
      <c r="F54" s="168">
        <v>14.2</v>
      </c>
      <c r="G54" s="164">
        <f t="shared" si="0"/>
        <v>3578400</v>
      </c>
      <c r="H54" s="164">
        <f t="shared" si="1"/>
        <v>3692000</v>
      </c>
      <c r="I54" s="164">
        <f t="shared" si="2"/>
        <v>1622208</v>
      </c>
      <c r="J54" s="164">
        <f t="shared" si="3"/>
        <v>1598920</v>
      </c>
      <c r="K54" s="164">
        <f t="shared" si="4"/>
        <v>3221128</v>
      </c>
      <c r="L54" s="164">
        <f t="shared" si="5"/>
        <v>7270400</v>
      </c>
      <c r="M54" s="164">
        <f t="shared" si="6"/>
        <v>6151156</v>
      </c>
    </row>
    <row r="55" spans="1:13" ht="37.5" x14ac:dyDescent="0.45">
      <c r="A55" s="164" t="s">
        <v>16</v>
      </c>
      <c r="B55" s="164">
        <v>701235</v>
      </c>
      <c r="C55" s="164" t="s">
        <v>2182</v>
      </c>
      <c r="D55" s="168">
        <v>75</v>
      </c>
      <c r="E55" s="168">
        <v>50</v>
      </c>
      <c r="F55" s="168">
        <v>25</v>
      </c>
      <c r="G55" s="164">
        <f t="shared" si="0"/>
        <v>10500000</v>
      </c>
      <c r="H55" s="164">
        <f t="shared" si="1"/>
        <v>6500000</v>
      </c>
      <c r="I55" s="164">
        <f t="shared" si="2"/>
        <v>4760000</v>
      </c>
      <c r="J55" s="164">
        <f t="shared" si="3"/>
        <v>2815000</v>
      </c>
      <c r="K55" s="164">
        <f t="shared" si="4"/>
        <v>7575000</v>
      </c>
      <c r="L55" s="164">
        <f t="shared" si="5"/>
        <v>17000000</v>
      </c>
      <c r="M55" s="164">
        <f t="shared" si="6"/>
        <v>15029500</v>
      </c>
    </row>
    <row r="56" spans="1:13" ht="18.75" x14ac:dyDescent="0.45">
      <c r="A56" s="164" t="s">
        <v>16</v>
      </c>
      <c r="B56" s="164">
        <v>701240</v>
      </c>
      <c r="C56" s="164" t="s">
        <v>2183</v>
      </c>
      <c r="D56" s="168">
        <v>40</v>
      </c>
      <c r="E56" s="168">
        <v>27</v>
      </c>
      <c r="F56" s="168">
        <v>13</v>
      </c>
      <c r="G56" s="164">
        <f t="shared" si="0"/>
        <v>5670000</v>
      </c>
      <c r="H56" s="164">
        <f t="shared" si="1"/>
        <v>3380000</v>
      </c>
      <c r="I56" s="164">
        <f t="shared" si="2"/>
        <v>2570400</v>
      </c>
      <c r="J56" s="164">
        <f t="shared" si="3"/>
        <v>1463800</v>
      </c>
      <c r="K56" s="164">
        <f t="shared" si="4"/>
        <v>4034200</v>
      </c>
      <c r="L56" s="164">
        <f t="shared" si="5"/>
        <v>9050000</v>
      </c>
      <c r="M56" s="164">
        <f t="shared" si="6"/>
        <v>8025340</v>
      </c>
    </row>
    <row r="57" spans="1:13" ht="18.75" x14ac:dyDescent="0.45">
      <c r="A57" s="164" t="s">
        <v>16</v>
      </c>
      <c r="B57" s="164">
        <v>701245</v>
      </c>
      <c r="C57" s="164" t="s">
        <v>2184</v>
      </c>
      <c r="D57" s="168">
        <v>50</v>
      </c>
      <c r="E57" s="168">
        <v>35</v>
      </c>
      <c r="F57" s="168">
        <v>15</v>
      </c>
      <c r="G57" s="164">
        <f t="shared" si="0"/>
        <v>7350000</v>
      </c>
      <c r="H57" s="164">
        <f t="shared" si="1"/>
        <v>3900000</v>
      </c>
      <c r="I57" s="164">
        <f t="shared" si="2"/>
        <v>3332000</v>
      </c>
      <c r="J57" s="164">
        <f t="shared" si="3"/>
        <v>1689000</v>
      </c>
      <c r="K57" s="164">
        <f t="shared" si="4"/>
        <v>5021000</v>
      </c>
      <c r="L57" s="164">
        <f t="shared" si="5"/>
        <v>11250000</v>
      </c>
      <c r="M57" s="164">
        <f t="shared" si="6"/>
        <v>10067700</v>
      </c>
    </row>
    <row r="58" spans="1:13" ht="18.75" x14ac:dyDescent="0.45">
      <c r="A58" s="164" t="s">
        <v>16</v>
      </c>
      <c r="B58" s="164">
        <v>701250</v>
      </c>
      <c r="C58" s="164" t="s">
        <v>2185</v>
      </c>
      <c r="D58" s="168">
        <v>45</v>
      </c>
      <c r="E58" s="168">
        <v>32</v>
      </c>
      <c r="F58" s="168">
        <v>13</v>
      </c>
      <c r="G58" s="164">
        <f t="shared" si="0"/>
        <v>6720000</v>
      </c>
      <c r="H58" s="164">
        <f t="shared" si="1"/>
        <v>3380000</v>
      </c>
      <c r="I58" s="164">
        <f t="shared" si="2"/>
        <v>3046400</v>
      </c>
      <c r="J58" s="164">
        <f t="shared" si="3"/>
        <v>1463800</v>
      </c>
      <c r="K58" s="164">
        <f t="shared" si="4"/>
        <v>4510200</v>
      </c>
      <c r="L58" s="164">
        <f t="shared" si="5"/>
        <v>10100000</v>
      </c>
      <c r="M58" s="164">
        <f t="shared" si="6"/>
        <v>9075340</v>
      </c>
    </row>
    <row r="59" spans="1:13" ht="18.75" x14ac:dyDescent="0.45">
      <c r="A59" s="164" t="s">
        <v>16</v>
      </c>
      <c r="B59" s="164">
        <v>701255</v>
      </c>
      <c r="C59" s="164" t="s">
        <v>2186</v>
      </c>
      <c r="D59" s="168">
        <v>55</v>
      </c>
      <c r="E59" s="168">
        <v>38</v>
      </c>
      <c r="F59" s="168">
        <v>17</v>
      </c>
      <c r="G59" s="164">
        <f t="shared" si="0"/>
        <v>7980000</v>
      </c>
      <c r="H59" s="164">
        <f t="shared" si="1"/>
        <v>4420000</v>
      </c>
      <c r="I59" s="164">
        <f t="shared" si="2"/>
        <v>3617600</v>
      </c>
      <c r="J59" s="164">
        <f t="shared" si="3"/>
        <v>1914200</v>
      </c>
      <c r="K59" s="164">
        <f t="shared" si="4"/>
        <v>5531800</v>
      </c>
      <c r="L59" s="164">
        <f t="shared" si="5"/>
        <v>12400000</v>
      </c>
      <c r="M59" s="164">
        <f t="shared" si="6"/>
        <v>11060060</v>
      </c>
    </row>
    <row r="60" spans="1:13" ht="18.75" x14ac:dyDescent="0.45">
      <c r="A60" s="164" t="s">
        <v>16</v>
      </c>
      <c r="B60" s="164">
        <v>701260</v>
      </c>
      <c r="C60" s="164" t="s">
        <v>2187</v>
      </c>
      <c r="D60" s="168">
        <v>75</v>
      </c>
      <c r="E60" s="168">
        <v>50</v>
      </c>
      <c r="F60" s="168">
        <v>25</v>
      </c>
      <c r="G60" s="164">
        <f t="shared" si="0"/>
        <v>10500000</v>
      </c>
      <c r="H60" s="164">
        <f t="shared" si="1"/>
        <v>6500000</v>
      </c>
      <c r="I60" s="164">
        <f t="shared" si="2"/>
        <v>4760000</v>
      </c>
      <c r="J60" s="164">
        <f t="shared" si="3"/>
        <v>2815000</v>
      </c>
      <c r="K60" s="164">
        <f t="shared" si="4"/>
        <v>7575000</v>
      </c>
      <c r="L60" s="164">
        <f t="shared" si="5"/>
        <v>17000000</v>
      </c>
      <c r="M60" s="164">
        <f t="shared" si="6"/>
        <v>15029500</v>
      </c>
    </row>
    <row r="61" spans="1:13" ht="18.75" x14ac:dyDescent="0.45">
      <c r="A61" s="164" t="s">
        <v>16</v>
      </c>
      <c r="B61" s="164">
        <v>701265</v>
      </c>
      <c r="C61" s="164" t="s">
        <v>2188</v>
      </c>
      <c r="D61" s="168">
        <v>50</v>
      </c>
      <c r="E61" s="168">
        <v>35</v>
      </c>
      <c r="F61" s="168">
        <v>15</v>
      </c>
      <c r="G61" s="164">
        <f t="shared" si="0"/>
        <v>7350000</v>
      </c>
      <c r="H61" s="164">
        <f t="shared" si="1"/>
        <v>3900000</v>
      </c>
      <c r="I61" s="164">
        <f t="shared" si="2"/>
        <v>3332000</v>
      </c>
      <c r="J61" s="164">
        <f t="shared" si="3"/>
        <v>1689000</v>
      </c>
      <c r="K61" s="164">
        <f t="shared" si="4"/>
        <v>5021000</v>
      </c>
      <c r="L61" s="164">
        <f t="shared" si="5"/>
        <v>11250000</v>
      </c>
      <c r="M61" s="164">
        <f t="shared" si="6"/>
        <v>10067700</v>
      </c>
    </row>
    <row r="62" spans="1:13" ht="18.75" x14ac:dyDescent="0.45">
      <c r="A62" s="164" t="s">
        <v>16</v>
      </c>
      <c r="B62" s="164">
        <v>701270</v>
      </c>
      <c r="C62" s="164" t="s">
        <v>2189</v>
      </c>
      <c r="D62" s="168">
        <v>112</v>
      </c>
      <c r="E62" s="168">
        <v>60</v>
      </c>
      <c r="F62" s="168">
        <v>52</v>
      </c>
      <c r="G62" s="164">
        <f t="shared" si="0"/>
        <v>12600000</v>
      </c>
      <c r="H62" s="164">
        <f t="shared" si="1"/>
        <v>13520000</v>
      </c>
      <c r="I62" s="164">
        <f t="shared" si="2"/>
        <v>5712000</v>
      </c>
      <c r="J62" s="164">
        <f t="shared" si="3"/>
        <v>5855200</v>
      </c>
      <c r="K62" s="164">
        <f t="shared" si="4"/>
        <v>11567200</v>
      </c>
      <c r="L62" s="164">
        <f t="shared" si="5"/>
        <v>26120000</v>
      </c>
      <c r="M62" s="164">
        <f t="shared" si="6"/>
        <v>22021360</v>
      </c>
    </row>
    <row r="63" spans="1:13" ht="37.5" x14ac:dyDescent="0.45">
      <c r="A63" s="164" t="s">
        <v>16</v>
      </c>
      <c r="B63" s="164">
        <v>701275</v>
      </c>
      <c r="C63" s="164" t="s">
        <v>2190</v>
      </c>
      <c r="D63" s="168">
        <v>76</v>
      </c>
      <c r="E63" s="168">
        <v>43</v>
      </c>
      <c r="F63" s="168">
        <v>33</v>
      </c>
      <c r="G63" s="164">
        <f t="shared" si="0"/>
        <v>9030000</v>
      </c>
      <c r="H63" s="164">
        <f t="shared" si="1"/>
        <v>8580000</v>
      </c>
      <c r="I63" s="164">
        <f t="shared" si="2"/>
        <v>4093600</v>
      </c>
      <c r="J63" s="164">
        <f t="shared" si="3"/>
        <v>3715800</v>
      </c>
      <c r="K63" s="164">
        <f t="shared" si="4"/>
        <v>7809400</v>
      </c>
      <c r="L63" s="164">
        <f t="shared" si="5"/>
        <v>17610000</v>
      </c>
      <c r="M63" s="164">
        <f t="shared" si="6"/>
        <v>15008940</v>
      </c>
    </row>
    <row r="64" spans="1:13" ht="18.75" x14ac:dyDescent="0.45">
      <c r="A64" s="164" t="s">
        <v>16</v>
      </c>
      <c r="B64" s="164">
        <v>701280</v>
      </c>
      <c r="C64" s="164" t="s">
        <v>2191</v>
      </c>
      <c r="D64" s="168">
        <v>70</v>
      </c>
      <c r="E64" s="168">
        <v>47</v>
      </c>
      <c r="F64" s="168">
        <v>23</v>
      </c>
      <c r="G64" s="164">
        <f t="shared" si="0"/>
        <v>9870000</v>
      </c>
      <c r="H64" s="164">
        <f t="shared" si="1"/>
        <v>5980000</v>
      </c>
      <c r="I64" s="164">
        <f t="shared" si="2"/>
        <v>4474400</v>
      </c>
      <c r="J64" s="164">
        <f t="shared" si="3"/>
        <v>2589800</v>
      </c>
      <c r="K64" s="164">
        <f t="shared" si="4"/>
        <v>7064200</v>
      </c>
      <c r="L64" s="164">
        <f t="shared" si="5"/>
        <v>15850000</v>
      </c>
      <c r="M64" s="164">
        <f t="shared" si="6"/>
        <v>14037140</v>
      </c>
    </row>
    <row r="65" spans="1:13" ht="18.75" x14ac:dyDescent="0.45">
      <c r="A65" s="164" t="s">
        <v>16</v>
      </c>
      <c r="B65" s="164">
        <v>701285</v>
      </c>
      <c r="C65" s="164" t="s">
        <v>2192</v>
      </c>
      <c r="D65" s="168">
        <v>75</v>
      </c>
      <c r="E65" s="168">
        <v>50</v>
      </c>
      <c r="F65" s="168">
        <v>25</v>
      </c>
      <c r="G65" s="164">
        <f t="shared" si="0"/>
        <v>10500000</v>
      </c>
      <c r="H65" s="164">
        <f t="shared" si="1"/>
        <v>6500000</v>
      </c>
      <c r="I65" s="164">
        <f t="shared" si="2"/>
        <v>4760000</v>
      </c>
      <c r="J65" s="164">
        <f t="shared" si="3"/>
        <v>2815000</v>
      </c>
      <c r="K65" s="164">
        <f t="shared" si="4"/>
        <v>7575000</v>
      </c>
      <c r="L65" s="164">
        <f t="shared" si="5"/>
        <v>17000000</v>
      </c>
      <c r="M65" s="164">
        <f t="shared" si="6"/>
        <v>15029500</v>
      </c>
    </row>
    <row r="66" spans="1:13" ht="18.75" x14ac:dyDescent="0.45">
      <c r="A66" s="164" t="s">
        <v>16</v>
      </c>
      <c r="B66" s="164">
        <v>701290</v>
      </c>
      <c r="C66" s="164" t="s">
        <v>2193</v>
      </c>
      <c r="D66" s="168">
        <v>70</v>
      </c>
      <c r="E66" s="168">
        <v>48</v>
      </c>
      <c r="F66" s="168">
        <v>22</v>
      </c>
      <c r="G66" s="164">
        <f t="shared" si="0"/>
        <v>10080000</v>
      </c>
      <c r="H66" s="164">
        <f t="shared" si="1"/>
        <v>5720000</v>
      </c>
      <c r="I66" s="164">
        <f t="shared" si="2"/>
        <v>4569600</v>
      </c>
      <c r="J66" s="164">
        <f t="shared" si="3"/>
        <v>2477200</v>
      </c>
      <c r="K66" s="164">
        <f t="shared" si="4"/>
        <v>7046800</v>
      </c>
      <c r="L66" s="164">
        <f t="shared" si="5"/>
        <v>15800000</v>
      </c>
      <c r="M66" s="164">
        <f t="shared" si="6"/>
        <v>14065960</v>
      </c>
    </row>
    <row r="67" spans="1:13" ht="18.75" x14ac:dyDescent="0.45">
      <c r="A67" s="164" t="s">
        <v>16</v>
      </c>
      <c r="B67" s="164">
        <v>701295</v>
      </c>
      <c r="C67" s="164" t="s">
        <v>2194</v>
      </c>
      <c r="D67" s="168">
        <v>35</v>
      </c>
      <c r="E67" s="168">
        <v>25</v>
      </c>
      <c r="F67" s="168">
        <v>10</v>
      </c>
      <c r="G67" s="164">
        <f t="shared" si="0"/>
        <v>5250000</v>
      </c>
      <c r="H67" s="164">
        <f t="shared" si="1"/>
        <v>2600000</v>
      </c>
      <c r="I67" s="164">
        <f t="shared" si="2"/>
        <v>2380000</v>
      </c>
      <c r="J67" s="164">
        <f t="shared" si="3"/>
        <v>1126000</v>
      </c>
      <c r="K67" s="164">
        <f t="shared" si="4"/>
        <v>3506000</v>
      </c>
      <c r="L67" s="164">
        <f t="shared" si="5"/>
        <v>7850000</v>
      </c>
      <c r="M67" s="164">
        <f t="shared" si="6"/>
        <v>7061800</v>
      </c>
    </row>
    <row r="68" spans="1:13" ht="18.75" x14ac:dyDescent="0.45">
      <c r="A68" s="164" t="s">
        <v>16</v>
      </c>
      <c r="B68" s="164">
        <v>701300</v>
      </c>
      <c r="C68" s="164" t="s">
        <v>2195</v>
      </c>
      <c r="D68" s="168">
        <v>45</v>
      </c>
      <c r="E68" s="168">
        <v>30</v>
      </c>
      <c r="F68" s="168">
        <v>15</v>
      </c>
      <c r="G68" s="164">
        <f t="shared" ref="G68:G82" si="7">E68*210000</f>
        <v>6300000</v>
      </c>
      <c r="H68" s="164">
        <f t="shared" ref="H68:H82" si="8">F68*260000</f>
        <v>3900000</v>
      </c>
      <c r="I68" s="164">
        <f t="shared" ref="I68:I82" si="9">E68*95200</f>
        <v>2856000</v>
      </c>
      <c r="J68" s="164">
        <f t="shared" ref="J68:J82" si="10">F68*112600</f>
        <v>1689000</v>
      </c>
      <c r="K68" s="164">
        <f t="shared" ref="K68:K82" si="11">I68+J68</f>
        <v>4545000</v>
      </c>
      <c r="L68" s="164">
        <f t="shared" ref="L68:L82" si="12">G68+H68</f>
        <v>10200000</v>
      </c>
      <c r="M68" s="164">
        <f t="shared" ref="M68:M82" si="13">L68-(J68*70%)</f>
        <v>9017700</v>
      </c>
    </row>
    <row r="69" spans="1:13" ht="37.5" x14ac:dyDescent="0.45">
      <c r="A69" s="164" t="s">
        <v>16</v>
      </c>
      <c r="B69" s="164">
        <v>701310</v>
      </c>
      <c r="C69" s="164" t="s">
        <v>2196</v>
      </c>
      <c r="D69" s="168">
        <v>70</v>
      </c>
      <c r="E69" s="168">
        <v>47</v>
      </c>
      <c r="F69" s="168">
        <v>23</v>
      </c>
      <c r="G69" s="164">
        <f t="shared" si="7"/>
        <v>9870000</v>
      </c>
      <c r="H69" s="164">
        <f t="shared" si="8"/>
        <v>5980000</v>
      </c>
      <c r="I69" s="164">
        <f t="shared" si="9"/>
        <v>4474400</v>
      </c>
      <c r="J69" s="164">
        <f t="shared" si="10"/>
        <v>2589800</v>
      </c>
      <c r="K69" s="164">
        <f t="shared" si="11"/>
        <v>7064200</v>
      </c>
      <c r="L69" s="164">
        <f t="shared" si="12"/>
        <v>15850000</v>
      </c>
      <c r="M69" s="164">
        <f t="shared" si="13"/>
        <v>14037140</v>
      </c>
    </row>
    <row r="70" spans="1:13" ht="18.75" x14ac:dyDescent="0.45">
      <c r="A70" s="164" t="s">
        <v>16</v>
      </c>
      <c r="B70" s="164">
        <v>701315</v>
      </c>
      <c r="C70" s="164" t="s">
        <v>2197</v>
      </c>
      <c r="D70" s="168">
        <v>30</v>
      </c>
      <c r="E70" s="168">
        <v>20</v>
      </c>
      <c r="F70" s="168">
        <v>10</v>
      </c>
      <c r="G70" s="164">
        <f t="shared" si="7"/>
        <v>4200000</v>
      </c>
      <c r="H70" s="164">
        <f t="shared" si="8"/>
        <v>2600000</v>
      </c>
      <c r="I70" s="164">
        <f t="shared" si="9"/>
        <v>1904000</v>
      </c>
      <c r="J70" s="164">
        <f t="shared" si="10"/>
        <v>1126000</v>
      </c>
      <c r="K70" s="164">
        <f t="shared" si="11"/>
        <v>3030000</v>
      </c>
      <c r="L70" s="164">
        <f t="shared" si="12"/>
        <v>6800000</v>
      </c>
      <c r="M70" s="164">
        <f t="shared" si="13"/>
        <v>6011800</v>
      </c>
    </row>
    <row r="71" spans="1:13" ht="18.75" x14ac:dyDescent="0.45">
      <c r="A71" s="164" t="s">
        <v>16</v>
      </c>
      <c r="B71" s="164">
        <v>701320</v>
      </c>
      <c r="C71" s="164" t="s">
        <v>2198</v>
      </c>
      <c r="D71" s="168">
        <v>70</v>
      </c>
      <c r="E71" s="168">
        <v>47</v>
      </c>
      <c r="F71" s="168">
        <v>23</v>
      </c>
      <c r="G71" s="164">
        <f t="shared" si="7"/>
        <v>9870000</v>
      </c>
      <c r="H71" s="164">
        <f t="shared" si="8"/>
        <v>5980000</v>
      </c>
      <c r="I71" s="164">
        <f t="shared" si="9"/>
        <v>4474400</v>
      </c>
      <c r="J71" s="164">
        <f t="shared" si="10"/>
        <v>2589800</v>
      </c>
      <c r="K71" s="164">
        <f t="shared" si="11"/>
        <v>7064200</v>
      </c>
      <c r="L71" s="164">
        <f t="shared" si="12"/>
        <v>15850000</v>
      </c>
      <c r="M71" s="164">
        <f t="shared" si="13"/>
        <v>14037140</v>
      </c>
    </row>
    <row r="72" spans="1:13" ht="18.75" x14ac:dyDescent="0.45">
      <c r="A72" s="164" t="s">
        <v>16</v>
      </c>
      <c r="B72" s="164">
        <v>701325</v>
      </c>
      <c r="C72" s="164" t="s">
        <v>2199</v>
      </c>
      <c r="D72" s="168">
        <v>50</v>
      </c>
      <c r="E72" s="168">
        <v>35</v>
      </c>
      <c r="F72" s="168">
        <v>15</v>
      </c>
      <c r="G72" s="164">
        <f t="shared" si="7"/>
        <v>7350000</v>
      </c>
      <c r="H72" s="164">
        <f t="shared" si="8"/>
        <v>3900000</v>
      </c>
      <c r="I72" s="164">
        <f t="shared" si="9"/>
        <v>3332000</v>
      </c>
      <c r="J72" s="164">
        <f t="shared" si="10"/>
        <v>1689000</v>
      </c>
      <c r="K72" s="164">
        <f t="shared" si="11"/>
        <v>5021000</v>
      </c>
      <c r="L72" s="164">
        <f t="shared" si="12"/>
        <v>11250000</v>
      </c>
      <c r="M72" s="164">
        <f t="shared" si="13"/>
        <v>10067700</v>
      </c>
    </row>
    <row r="73" spans="1:13" ht="18.75" x14ac:dyDescent="0.45">
      <c r="A73" s="164" t="s">
        <v>16</v>
      </c>
      <c r="B73" s="164">
        <v>701330</v>
      </c>
      <c r="C73" s="164" t="s">
        <v>2200</v>
      </c>
      <c r="D73" s="168">
        <v>60</v>
      </c>
      <c r="E73" s="168">
        <v>40</v>
      </c>
      <c r="F73" s="168">
        <v>20</v>
      </c>
      <c r="G73" s="164">
        <f t="shared" si="7"/>
        <v>8400000</v>
      </c>
      <c r="H73" s="164">
        <f t="shared" si="8"/>
        <v>5200000</v>
      </c>
      <c r="I73" s="164">
        <f t="shared" si="9"/>
        <v>3808000</v>
      </c>
      <c r="J73" s="164">
        <f t="shared" si="10"/>
        <v>2252000</v>
      </c>
      <c r="K73" s="164">
        <f t="shared" si="11"/>
        <v>6060000</v>
      </c>
      <c r="L73" s="164">
        <f t="shared" si="12"/>
        <v>13600000</v>
      </c>
      <c r="M73" s="164">
        <f t="shared" si="13"/>
        <v>12023600</v>
      </c>
    </row>
    <row r="74" spans="1:13" ht="18.75" x14ac:dyDescent="0.45">
      <c r="A74" s="164" t="s">
        <v>16</v>
      </c>
      <c r="B74" s="164">
        <v>701335</v>
      </c>
      <c r="C74" s="164" t="s">
        <v>2201</v>
      </c>
      <c r="D74" s="168">
        <v>80</v>
      </c>
      <c r="E74" s="168">
        <v>53</v>
      </c>
      <c r="F74" s="168">
        <v>27</v>
      </c>
      <c r="G74" s="164">
        <f t="shared" si="7"/>
        <v>11130000</v>
      </c>
      <c r="H74" s="164">
        <f t="shared" si="8"/>
        <v>7020000</v>
      </c>
      <c r="I74" s="164">
        <f t="shared" si="9"/>
        <v>5045600</v>
      </c>
      <c r="J74" s="164">
        <f t="shared" si="10"/>
        <v>3040200</v>
      </c>
      <c r="K74" s="164">
        <f t="shared" si="11"/>
        <v>8085800</v>
      </c>
      <c r="L74" s="164">
        <f t="shared" si="12"/>
        <v>18150000</v>
      </c>
      <c r="M74" s="164">
        <f t="shared" si="13"/>
        <v>16021860</v>
      </c>
    </row>
    <row r="75" spans="1:13" ht="18.75" x14ac:dyDescent="0.45">
      <c r="A75" s="164" t="s">
        <v>16</v>
      </c>
      <c r="B75" s="164">
        <v>701340</v>
      </c>
      <c r="C75" s="164" t="s">
        <v>2202</v>
      </c>
      <c r="D75" s="168">
        <v>75</v>
      </c>
      <c r="E75" s="168">
        <v>50</v>
      </c>
      <c r="F75" s="168">
        <v>25</v>
      </c>
      <c r="G75" s="164">
        <f t="shared" si="7"/>
        <v>10500000</v>
      </c>
      <c r="H75" s="164">
        <f t="shared" si="8"/>
        <v>6500000</v>
      </c>
      <c r="I75" s="164">
        <f t="shared" si="9"/>
        <v>4760000</v>
      </c>
      <c r="J75" s="164">
        <f t="shared" si="10"/>
        <v>2815000</v>
      </c>
      <c r="K75" s="164">
        <f t="shared" si="11"/>
        <v>7575000</v>
      </c>
      <c r="L75" s="164">
        <f t="shared" si="12"/>
        <v>17000000</v>
      </c>
      <c r="M75" s="164">
        <f t="shared" si="13"/>
        <v>15029500</v>
      </c>
    </row>
    <row r="76" spans="1:13" ht="18.75" x14ac:dyDescent="0.45">
      <c r="A76" s="164" t="s">
        <v>16</v>
      </c>
      <c r="B76" s="164">
        <v>701345</v>
      </c>
      <c r="C76" s="164" t="s">
        <v>2203</v>
      </c>
      <c r="D76" s="168">
        <v>100</v>
      </c>
      <c r="E76" s="168">
        <v>67</v>
      </c>
      <c r="F76" s="168">
        <v>33</v>
      </c>
      <c r="G76" s="164">
        <f t="shared" si="7"/>
        <v>14070000</v>
      </c>
      <c r="H76" s="164">
        <f t="shared" si="8"/>
        <v>8580000</v>
      </c>
      <c r="I76" s="164">
        <f t="shared" si="9"/>
        <v>6378400</v>
      </c>
      <c r="J76" s="164">
        <f t="shared" si="10"/>
        <v>3715800</v>
      </c>
      <c r="K76" s="164">
        <f t="shared" si="11"/>
        <v>10094200</v>
      </c>
      <c r="L76" s="164">
        <f t="shared" si="12"/>
        <v>22650000</v>
      </c>
      <c r="M76" s="164">
        <f t="shared" si="13"/>
        <v>20048940</v>
      </c>
    </row>
    <row r="77" spans="1:13" ht="37.5" x14ac:dyDescent="0.45">
      <c r="A77" s="164" t="s">
        <v>16</v>
      </c>
      <c r="B77" s="164">
        <v>701350</v>
      </c>
      <c r="C77" s="164" t="s">
        <v>2204</v>
      </c>
      <c r="D77" s="168">
        <v>110</v>
      </c>
      <c r="E77" s="168">
        <v>73</v>
      </c>
      <c r="F77" s="168">
        <v>37</v>
      </c>
      <c r="G77" s="164">
        <f t="shared" si="7"/>
        <v>15330000</v>
      </c>
      <c r="H77" s="164">
        <f t="shared" si="8"/>
        <v>9620000</v>
      </c>
      <c r="I77" s="164">
        <f t="shared" si="9"/>
        <v>6949600</v>
      </c>
      <c r="J77" s="164">
        <f t="shared" si="10"/>
        <v>4166200</v>
      </c>
      <c r="K77" s="164">
        <f t="shared" si="11"/>
        <v>11115800</v>
      </c>
      <c r="L77" s="164">
        <f t="shared" si="12"/>
        <v>24950000</v>
      </c>
      <c r="M77" s="164">
        <f t="shared" si="13"/>
        <v>22033660</v>
      </c>
    </row>
    <row r="78" spans="1:13" ht="56.25" x14ac:dyDescent="0.45">
      <c r="A78" s="164" t="s">
        <v>16</v>
      </c>
      <c r="B78" s="164">
        <v>701355</v>
      </c>
      <c r="C78" s="164" t="s">
        <v>2205</v>
      </c>
      <c r="D78" s="168">
        <v>180</v>
      </c>
      <c r="E78" s="168">
        <v>120</v>
      </c>
      <c r="F78" s="168">
        <v>60</v>
      </c>
      <c r="G78" s="164">
        <f t="shared" si="7"/>
        <v>25200000</v>
      </c>
      <c r="H78" s="164">
        <f t="shared" si="8"/>
        <v>15600000</v>
      </c>
      <c r="I78" s="164">
        <f t="shared" si="9"/>
        <v>11424000</v>
      </c>
      <c r="J78" s="164">
        <f t="shared" si="10"/>
        <v>6756000</v>
      </c>
      <c r="K78" s="164">
        <f t="shared" si="11"/>
        <v>18180000</v>
      </c>
      <c r="L78" s="164">
        <f t="shared" si="12"/>
        <v>40800000</v>
      </c>
      <c r="M78" s="164">
        <f t="shared" si="13"/>
        <v>36070800</v>
      </c>
    </row>
    <row r="79" spans="1:13" ht="18.75" x14ac:dyDescent="0.45">
      <c r="A79" s="164" t="s">
        <v>16</v>
      </c>
      <c r="B79" s="164">
        <v>701360</v>
      </c>
      <c r="C79" s="164" t="s">
        <v>2206</v>
      </c>
      <c r="D79" s="168">
        <v>55</v>
      </c>
      <c r="E79" s="168">
        <v>38</v>
      </c>
      <c r="F79" s="168">
        <v>17</v>
      </c>
      <c r="G79" s="164">
        <f t="shared" si="7"/>
        <v>7980000</v>
      </c>
      <c r="H79" s="164">
        <f t="shared" si="8"/>
        <v>4420000</v>
      </c>
      <c r="I79" s="164">
        <f t="shared" si="9"/>
        <v>3617600</v>
      </c>
      <c r="J79" s="164">
        <f t="shared" si="10"/>
        <v>1914200</v>
      </c>
      <c r="K79" s="164">
        <f t="shared" si="11"/>
        <v>5531800</v>
      </c>
      <c r="L79" s="164">
        <f t="shared" si="12"/>
        <v>12400000</v>
      </c>
      <c r="M79" s="164">
        <f t="shared" si="13"/>
        <v>11060060</v>
      </c>
    </row>
    <row r="80" spans="1:13" ht="18.75" x14ac:dyDescent="0.45">
      <c r="A80" s="164" t="s">
        <v>16</v>
      </c>
      <c r="B80" s="164">
        <v>701365</v>
      </c>
      <c r="C80" s="164" t="s">
        <v>2207</v>
      </c>
      <c r="D80" s="168">
        <v>75</v>
      </c>
      <c r="E80" s="168">
        <v>50</v>
      </c>
      <c r="F80" s="168">
        <v>25</v>
      </c>
      <c r="G80" s="164">
        <f t="shared" si="7"/>
        <v>10500000</v>
      </c>
      <c r="H80" s="164">
        <f t="shared" si="8"/>
        <v>6500000</v>
      </c>
      <c r="I80" s="164">
        <f t="shared" si="9"/>
        <v>4760000</v>
      </c>
      <c r="J80" s="164">
        <f t="shared" si="10"/>
        <v>2815000</v>
      </c>
      <c r="K80" s="164">
        <f t="shared" si="11"/>
        <v>7575000</v>
      </c>
      <c r="L80" s="164">
        <f t="shared" si="12"/>
        <v>17000000</v>
      </c>
      <c r="M80" s="164">
        <f t="shared" si="13"/>
        <v>15029500</v>
      </c>
    </row>
    <row r="81" spans="1:13" ht="18.75" x14ac:dyDescent="0.45">
      <c r="A81" s="164" t="s">
        <v>16</v>
      </c>
      <c r="B81" s="164">
        <v>701370</v>
      </c>
      <c r="C81" s="164" t="s">
        <v>2208</v>
      </c>
      <c r="D81" s="168">
        <v>40</v>
      </c>
      <c r="E81" s="168">
        <v>27</v>
      </c>
      <c r="F81" s="168">
        <v>13</v>
      </c>
      <c r="G81" s="164">
        <f t="shared" si="7"/>
        <v>5670000</v>
      </c>
      <c r="H81" s="164">
        <f t="shared" si="8"/>
        <v>3380000</v>
      </c>
      <c r="I81" s="164">
        <f t="shared" si="9"/>
        <v>2570400</v>
      </c>
      <c r="J81" s="164">
        <f t="shared" si="10"/>
        <v>1463800</v>
      </c>
      <c r="K81" s="164">
        <f t="shared" si="11"/>
        <v>4034200</v>
      </c>
      <c r="L81" s="164">
        <f t="shared" si="12"/>
        <v>9050000</v>
      </c>
      <c r="M81" s="164">
        <f t="shared" si="13"/>
        <v>8025340</v>
      </c>
    </row>
    <row r="82" spans="1:13" ht="18.75" x14ac:dyDescent="0.45">
      <c r="A82" s="164" t="s">
        <v>16</v>
      </c>
      <c r="B82" s="164">
        <v>701375</v>
      </c>
      <c r="C82" s="164" t="s">
        <v>2209</v>
      </c>
      <c r="D82" s="168">
        <v>60</v>
      </c>
      <c r="E82" s="168">
        <v>40</v>
      </c>
      <c r="F82" s="168">
        <v>20</v>
      </c>
      <c r="G82" s="164">
        <f t="shared" si="7"/>
        <v>8400000</v>
      </c>
      <c r="H82" s="164">
        <f t="shared" si="8"/>
        <v>5200000</v>
      </c>
      <c r="I82" s="164">
        <f t="shared" si="9"/>
        <v>3808000</v>
      </c>
      <c r="J82" s="164">
        <f t="shared" si="10"/>
        <v>2252000</v>
      </c>
      <c r="K82" s="164">
        <f t="shared" si="11"/>
        <v>6060000</v>
      </c>
      <c r="L82" s="164">
        <f t="shared" si="12"/>
        <v>13600000</v>
      </c>
      <c r="M82" s="164">
        <f t="shared" si="13"/>
        <v>12023600</v>
      </c>
    </row>
  </sheetData>
  <pageMargins left="0.70866141732283472" right="0.70866141732283472" top="0.74803149606299213" bottom="0.74803149606299213" header="0.31496062992125984" footer="0.31496062992125984"/>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22"/>
  <sheetViews>
    <sheetView rightToLeft="1" topLeftCell="A13" zoomScale="130" zoomScaleNormal="130" workbookViewId="0">
      <selection activeCell="C22" sqref="C22"/>
    </sheetView>
  </sheetViews>
  <sheetFormatPr defaultRowHeight="15" x14ac:dyDescent="0.25"/>
  <cols>
    <col min="1" max="1" width="3" customWidth="1"/>
    <col min="2" max="2" width="7.42578125" customWidth="1"/>
    <col min="3" max="3" width="50.42578125" style="84" customWidth="1"/>
    <col min="4" max="4" width="27.7109375" customWidth="1"/>
    <col min="5" max="5" width="5" customWidth="1"/>
    <col min="6" max="6" width="4.7109375" customWidth="1"/>
    <col min="7" max="7" width="4.28515625" customWidth="1"/>
    <col min="8" max="8" width="5.42578125" customWidth="1"/>
    <col min="9" max="9" width="8.7109375" customWidth="1"/>
    <col min="10" max="10" width="7.7109375" customWidth="1"/>
    <col min="11" max="11" width="0.140625" hidden="1" customWidth="1"/>
    <col min="12" max="12" width="9.140625" hidden="1" customWidth="1"/>
    <col min="13" max="13" width="12.28515625" customWidth="1"/>
    <col min="15" max="15" width="8.85546875" customWidth="1"/>
  </cols>
  <sheetData>
    <row r="1" spans="1:15" ht="16.5" x14ac:dyDescent="0.35">
      <c r="A1" s="79"/>
      <c r="B1" s="79" t="s">
        <v>2210</v>
      </c>
      <c r="C1" s="83" t="s">
        <v>2249</v>
      </c>
      <c r="D1" s="79" t="s">
        <v>2250</v>
      </c>
      <c r="E1" s="79" t="s">
        <v>5</v>
      </c>
      <c r="F1" s="79" t="s">
        <v>6</v>
      </c>
      <c r="G1" s="79" t="s">
        <v>7</v>
      </c>
      <c r="H1" s="79" t="s">
        <v>8</v>
      </c>
      <c r="I1" s="80" t="s">
        <v>2251</v>
      </c>
      <c r="J1" s="80" t="s">
        <v>2252</v>
      </c>
      <c r="K1" s="80" t="s">
        <v>2216</v>
      </c>
      <c r="L1" s="80" t="s">
        <v>2217</v>
      </c>
      <c r="M1" s="80" t="s">
        <v>2215</v>
      </c>
      <c r="N1" s="80" t="s">
        <v>319</v>
      </c>
      <c r="O1" s="80" t="s">
        <v>694</v>
      </c>
    </row>
    <row r="2" spans="1:15" ht="36" customHeight="1" thickBot="1" x14ac:dyDescent="0.55000000000000004">
      <c r="A2" s="81"/>
      <c r="B2" s="81">
        <v>401655</v>
      </c>
      <c r="C2" s="85" t="s">
        <v>130</v>
      </c>
      <c r="D2" s="86" t="s">
        <v>58</v>
      </c>
      <c r="E2" s="82">
        <v>16</v>
      </c>
      <c r="F2" s="82">
        <v>12</v>
      </c>
      <c r="G2" s="82">
        <v>4</v>
      </c>
      <c r="H2" s="82">
        <v>3</v>
      </c>
      <c r="I2" s="82">
        <f>F2*350000</f>
        <v>4200000</v>
      </c>
      <c r="J2" s="82">
        <f>G2*350000</f>
        <v>1400000</v>
      </c>
      <c r="K2" s="82">
        <f>F2*95200</f>
        <v>1142400</v>
      </c>
      <c r="L2" s="82">
        <f>G2*112600</f>
        <v>450400</v>
      </c>
      <c r="M2" s="82"/>
      <c r="N2" s="82">
        <f>I2+J2</f>
        <v>5600000</v>
      </c>
      <c r="O2" s="82">
        <f>N2-(M2*70%)</f>
        <v>5600000</v>
      </c>
    </row>
    <row r="3" spans="1:15" ht="30" customHeight="1" thickTop="1" thickBot="1" x14ac:dyDescent="0.55000000000000004">
      <c r="A3" s="81"/>
      <c r="B3" s="81">
        <v>401656</v>
      </c>
      <c r="C3" s="85" t="s">
        <v>2227</v>
      </c>
      <c r="D3" s="86" t="s">
        <v>58</v>
      </c>
      <c r="E3" s="82">
        <v>23</v>
      </c>
      <c r="F3" s="82">
        <v>19</v>
      </c>
      <c r="G3" s="82">
        <v>4</v>
      </c>
      <c r="H3" s="82">
        <v>3</v>
      </c>
      <c r="I3" s="82">
        <f t="shared" ref="I3:I18" si="0">F3*350000</f>
        <v>6650000</v>
      </c>
      <c r="J3" s="82">
        <f t="shared" ref="J3:J18" si="1">G3*350000</f>
        <v>1400000</v>
      </c>
      <c r="K3" s="82">
        <f t="shared" ref="K3:K18" si="2">F3*95200</f>
        <v>1808800</v>
      </c>
      <c r="L3" s="82">
        <f t="shared" ref="L3:L18" si="3">G3*112600</f>
        <v>450400</v>
      </c>
      <c r="M3" s="82"/>
      <c r="N3" s="82">
        <f t="shared" ref="N3:N21" si="4">I3+J3</f>
        <v>8050000</v>
      </c>
      <c r="O3" s="82">
        <f t="shared" ref="O3:O21" si="5">N3-(M3*70%)</f>
        <v>8050000</v>
      </c>
    </row>
    <row r="4" spans="1:15" ht="27" customHeight="1" thickTop="1" thickBot="1" x14ac:dyDescent="0.55000000000000004">
      <c r="A4" s="81" t="s">
        <v>2228</v>
      </c>
      <c r="B4" s="81">
        <v>401660</v>
      </c>
      <c r="C4" s="85" t="s">
        <v>2229</v>
      </c>
      <c r="D4" s="86"/>
      <c r="E4" s="82">
        <v>5.5</v>
      </c>
      <c r="F4" s="82">
        <v>5.5</v>
      </c>
      <c r="G4" s="82"/>
      <c r="H4" s="82">
        <v>0</v>
      </c>
      <c r="I4" s="82">
        <f t="shared" si="0"/>
        <v>1925000</v>
      </c>
      <c r="J4" s="82">
        <f t="shared" si="1"/>
        <v>0</v>
      </c>
      <c r="K4" s="82">
        <f t="shared" si="2"/>
        <v>523600</v>
      </c>
      <c r="L4" s="82">
        <f t="shared" si="3"/>
        <v>0</v>
      </c>
      <c r="M4" s="82"/>
      <c r="N4" s="82">
        <f t="shared" si="4"/>
        <v>1925000</v>
      </c>
      <c r="O4" s="82">
        <f t="shared" si="5"/>
        <v>1925000</v>
      </c>
    </row>
    <row r="5" spans="1:15" ht="24.75" customHeight="1" thickTop="1" thickBot="1" x14ac:dyDescent="0.55000000000000004">
      <c r="A5" s="81"/>
      <c r="B5" s="81">
        <v>401665</v>
      </c>
      <c r="C5" s="85" t="s">
        <v>2230</v>
      </c>
      <c r="D5" s="86"/>
      <c r="E5" s="82">
        <v>50.7</v>
      </c>
      <c r="F5" s="82">
        <v>50.7</v>
      </c>
      <c r="G5" s="82"/>
      <c r="H5" s="82">
        <v>5</v>
      </c>
      <c r="I5" s="82">
        <f t="shared" si="0"/>
        <v>17745000</v>
      </c>
      <c r="J5" s="82">
        <f t="shared" si="1"/>
        <v>0</v>
      </c>
      <c r="K5" s="82">
        <f t="shared" si="2"/>
        <v>4826640</v>
      </c>
      <c r="L5" s="82">
        <f t="shared" si="3"/>
        <v>0</v>
      </c>
      <c r="M5" s="82"/>
      <c r="N5" s="82">
        <f t="shared" si="4"/>
        <v>17745000</v>
      </c>
      <c r="O5" s="82">
        <f t="shared" si="5"/>
        <v>17745000</v>
      </c>
    </row>
    <row r="6" spans="1:15" ht="24" customHeight="1" thickTop="1" thickBot="1" x14ac:dyDescent="0.55000000000000004">
      <c r="A6" s="81"/>
      <c r="B6" s="81">
        <v>401670</v>
      </c>
      <c r="C6" s="85" t="s">
        <v>2231</v>
      </c>
      <c r="D6" s="86" t="s">
        <v>2232</v>
      </c>
      <c r="E6" s="82">
        <v>10.199999999999999</v>
      </c>
      <c r="F6" s="82">
        <v>10.199999999999999</v>
      </c>
      <c r="G6" s="82"/>
      <c r="H6" s="82">
        <v>4</v>
      </c>
      <c r="I6" s="82">
        <f t="shared" si="0"/>
        <v>3569999.9999999995</v>
      </c>
      <c r="J6" s="82">
        <f t="shared" si="1"/>
        <v>0</v>
      </c>
      <c r="K6" s="82">
        <f t="shared" si="2"/>
        <v>971039.99999999988</v>
      </c>
      <c r="L6" s="82">
        <f t="shared" si="3"/>
        <v>0</v>
      </c>
      <c r="M6" s="82"/>
      <c r="N6" s="82">
        <f t="shared" si="4"/>
        <v>3569999.9999999995</v>
      </c>
      <c r="O6" s="82">
        <f t="shared" si="5"/>
        <v>3569999.9999999995</v>
      </c>
    </row>
    <row r="7" spans="1:15" ht="30" customHeight="1" thickTop="1" thickBot="1" x14ac:dyDescent="0.55000000000000004">
      <c r="A7" s="81"/>
      <c r="B7" s="81">
        <v>401675</v>
      </c>
      <c r="C7" s="85" t="s">
        <v>2233</v>
      </c>
      <c r="D7" s="86"/>
      <c r="E7" s="82">
        <v>47.4</v>
      </c>
      <c r="F7" s="82">
        <v>47.4</v>
      </c>
      <c r="G7" s="82"/>
      <c r="H7" s="82">
        <v>5</v>
      </c>
      <c r="I7" s="82">
        <f t="shared" si="0"/>
        <v>16590000</v>
      </c>
      <c r="J7" s="82">
        <f t="shared" si="1"/>
        <v>0</v>
      </c>
      <c r="K7" s="82">
        <f t="shared" si="2"/>
        <v>4512480</v>
      </c>
      <c r="L7" s="82">
        <f t="shared" si="3"/>
        <v>0</v>
      </c>
      <c r="M7" s="82"/>
      <c r="N7" s="82">
        <f t="shared" si="4"/>
        <v>16590000</v>
      </c>
      <c r="O7" s="82">
        <f t="shared" si="5"/>
        <v>16590000</v>
      </c>
    </row>
    <row r="8" spans="1:15" ht="24" customHeight="1" thickTop="1" thickBot="1" x14ac:dyDescent="0.55000000000000004">
      <c r="A8" s="81"/>
      <c r="B8" s="81">
        <v>401680</v>
      </c>
      <c r="C8" s="85" t="s">
        <v>2234</v>
      </c>
      <c r="D8" s="86"/>
      <c r="E8" s="82">
        <v>20</v>
      </c>
      <c r="F8" s="82">
        <v>20</v>
      </c>
      <c r="G8" s="82"/>
      <c r="H8" s="82">
        <v>4</v>
      </c>
      <c r="I8" s="82">
        <f t="shared" si="0"/>
        <v>7000000</v>
      </c>
      <c r="J8" s="82">
        <f t="shared" si="1"/>
        <v>0</v>
      </c>
      <c r="K8" s="82">
        <f t="shared" si="2"/>
        <v>1904000</v>
      </c>
      <c r="L8" s="82">
        <f t="shared" si="3"/>
        <v>0</v>
      </c>
      <c r="M8" s="82"/>
      <c r="N8" s="82">
        <f t="shared" si="4"/>
        <v>7000000</v>
      </c>
      <c r="O8" s="82">
        <f t="shared" si="5"/>
        <v>7000000</v>
      </c>
    </row>
    <row r="9" spans="1:15" ht="18.75" customHeight="1" thickTop="1" thickBot="1" x14ac:dyDescent="0.55000000000000004">
      <c r="A9" s="81"/>
      <c r="B9" s="81">
        <v>401685</v>
      </c>
      <c r="C9" s="85" t="s">
        <v>2235</v>
      </c>
      <c r="D9" s="86"/>
      <c r="E9" s="82">
        <v>90</v>
      </c>
      <c r="F9" s="82">
        <v>90</v>
      </c>
      <c r="G9" s="82"/>
      <c r="H9" s="82">
        <v>9</v>
      </c>
      <c r="I9" s="82">
        <f t="shared" si="0"/>
        <v>31500000</v>
      </c>
      <c r="J9" s="82">
        <f t="shared" si="1"/>
        <v>0</v>
      </c>
      <c r="K9" s="82">
        <f t="shared" si="2"/>
        <v>8568000</v>
      </c>
      <c r="L9" s="82">
        <f t="shared" si="3"/>
        <v>0</v>
      </c>
      <c r="M9" s="82"/>
      <c r="N9" s="82">
        <f t="shared" si="4"/>
        <v>31500000</v>
      </c>
      <c r="O9" s="82">
        <f t="shared" si="5"/>
        <v>31500000</v>
      </c>
    </row>
    <row r="10" spans="1:15" ht="23.25" customHeight="1" thickTop="1" thickBot="1" x14ac:dyDescent="0.55000000000000004">
      <c r="A10" s="81"/>
      <c r="B10" s="81">
        <v>401686</v>
      </c>
      <c r="C10" s="85" t="s">
        <v>2236</v>
      </c>
      <c r="D10" s="86"/>
      <c r="E10" s="82">
        <v>50</v>
      </c>
      <c r="F10" s="82">
        <v>50</v>
      </c>
      <c r="G10" s="82"/>
      <c r="H10" s="82">
        <v>9</v>
      </c>
      <c r="I10" s="82">
        <f t="shared" si="0"/>
        <v>17500000</v>
      </c>
      <c r="J10" s="82">
        <f t="shared" si="1"/>
        <v>0</v>
      </c>
      <c r="K10" s="82">
        <f t="shared" si="2"/>
        <v>4760000</v>
      </c>
      <c r="L10" s="82">
        <f t="shared" si="3"/>
        <v>0</v>
      </c>
      <c r="M10" s="82"/>
      <c r="N10" s="82">
        <f t="shared" si="4"/>
        <v>17500000</v>
      </c>
      <c r="O10" s="82">
        <f t="shared" si="5"/>
        <v>17500000</v>
      </c>
    </row>
    <row r="11" spans="1:15" ht="24" customHeight="1" thickTop="1" thickBot="1" x14ac:dyDescent="0.55000000000000004">
      <c r="A11" s="81" t="s">
        <v>2228</v>
      </c>
      <c r="B11" s="81">
        <v>401687</v>
      </c>
      <c r="C11" s="85" t="s">
        <v>2237</v>
      </c>
      <c r="D11" s="86"/>
      <c r="E11" s="82">
        <v>25</v>
      </c>
      <c r="F11" s="82">
        <v>25</v>
      </c>
      <c r="G11" s="82"/>
      <c r="H11" s="82">
        <v>0</v>
      </c>
      <c r="I11" s="82">
        <f t="shared" si="0"/>
        <v>8750000</v>
      </c>
      <c r="J11" s="82">
        <f t="shared" si="1"/>
        <v>0</v>
      </c>
      <c r="K11" s="82">
        <f t="shared" si="2"/>
        <v>2380000</v>
      </c>
      <c r="L11" s="82">
        <f t="shared" si="3"/>
        <v>0</v>
      </c>
      <c r="M11" s="82"/>
      <c r="N11" s="82">
        <f t="shared" si="4"/>
        <v>8750000</v>
      </c>
      <c r="O11" s="82">
        <f t="shared" si="5"/>
        <v>8750000</v>
      </c>
    </row>
    <row r="12" spans="1:15" ht="20.25" thickTop="1" thickBot="1" x14ac:dyDescent="0.55000000000000004">
      <c r="A12" s="81"/>
      <c r="B12" s="81">
        <v>401690</v>
      </c>
      <c r="C12" s="85" t="s">
        <v>2238</v>
      </c>
      <c r="D12" s="86"/>
      <c r="E12" s="82">
        <v>125</v>
      </c>
      <c r="F12" s="82">
        <v>125</v>
      </c>
      <c r="G12" s="82"/>
      <c r="H12" s="82">
        <v>9</v>
      </c>
      <c r="I12" s="82">
        <f t="shared" si="0"/>
        <v>43750000</v>
      </c>
      <c r="J12" s="82">
        <f t="shared" si="1"/>
        <v>0</v>
      </c>
      <c r="K12" s="82">
        <f t="shared" si="2"/>
        <v>11900000</v>
      </c>
      <c r="L12" s="82">
        <f t="shared" si="3"/>
        <v>0</v>
      </c>
      <c r="M12" s="82"/>
      <c r="N12" s="82">
        <f t="shared" si="4"/>
        <v>43750000</v>
      </c>
      <c r="O12" s="82">
        <f t="shared" si="5"/>
        <v>43750000</v>
      </c>
    </row>
    <row r="13" spans="1:15" ht="21" customHeight="1" thickTop="1" thickBot="1" x14ac:dyDescent="0.55000000000000004">
      <c r="A13" s="81"/>
      <c r="B13" s="81">
        <v>401695</v>
      </c>
      <c r="C13" s="85" t="s">
        <v>2239</v>
      </c>
      <c r="D13" s="86"/>
      <c r="E13" s="82">
        <v>135</v>
      </c>
      <c r="F13" s="82">
        <v>135</v>
      </c>
      <c r="G13" s="82"/>
      <c r="H13" s="82">
        <v>9</v>
      </c>
      <c r="I13" s="82">
        <f t="shared" si="0"/>
        <v>47250000</v>
      </c>
      <c r="J13" s="82">
        <f t="shared" si="1"/>
        <v>0</v>
      </c>
      <c r="K13" s="82">
        <f t="shared" si="2"/>
        <v>12852000</v>
      </c>
      <c r="L13" s="82">
        <f t="shared" si="3"/>
        <v>0</v>
      </c>
      <c r="M13" s="82"/>
      <c r="N13" s="82">
        <f t="shared" si="4"/>
        <v>47250000</v>
      </c>
      <c r="O13" s="82">
        <f t="shared" si="5"/>
        <v>47250000</v>
      </c>
    </row>
    <row r="14" spans="1:15" ht="21" customHeight="1" thickTop="1" thickBot="1" x14ac:dyDescent="0.55000000000000004">
      <c r="A14" s="81"/>
      <c r="B14" s="81">
        <v>401696</v>
      </c>
      <c r="C14" s="85" t="s">
        <v>2240</v>
      </c>
      <c r="D14" s="86"/>
      <c r="E14" s="82">
        <v>155</v>
      </c>
      <c r="F14" s="82">
        <v>155</v>
      </c>
      <c r="G14" s="82"/>
      <c r="H14" s="82">
        <v>9</v>
      </c>
      <c r="I14" s="82">
        <f t="shared" si="0"/>
        <v>54250000</v>
      </c>
      <c r="J14" s="82">
        <f t="shared" si="1"/>
        <v>0</v>
      </c>
      <c r="K14" s="82">
        <f t="shared" si="2"/>
        <v>14756000</v>
      </c>
      <c r="L14" s="82">
        <f t="shared" si="3"/>
        <v>0</v>
      </c>
      <c r="M14" s="82"/>
      <c r="N14" s="82">
        <f t="shared" si="4"/>
        <v>54250000</v>
      </c>
      <c r="O14" s="82">
        <f t="shared" si="5"/>
        <v>54250000</v>
      </c>
    </row>
    <row r="15" spans="1:15" ht="25.5" customHeight="1" thickTop="1" thickBot="1" x14ac:dyDescent="0.55000000000000004">
      <c r="A15" s="81"/>
      <c r="B15" s="81">
        <v>401715</v>
      </c>
      <c r="C15" s="85" t="s">
        <v>2241</v>
      </c>
      <c r="D15" s="86"/>
      <c r="E15" s="82">
        <v>47</v>
      </c>
      <c r="F15" s="82">
        <v>47</v>
      </c>
      <c r="G15" s="82"/>
      <c r="H15" s="82">
        <v>5</v>
      </c>
      <c r="I15" s="82">
        <f t="shared" si="0"/>
        <v>16450000</v>
      </c>
      <c r="J15" s="82">
        <f t="shared" si="1"/>
        <v>0</v>
      </c>
      <c r="K15" s="82">
        <f t="shared" si="2"/>
        <v>4474400</v>
      </c>
      <c r="L15" s="82">
        <f t="shared" si="3"/>
        <v>0</v>
      </c>
      <c r="M15" s="82"/>
      <c r="N15" s="82">
        <f t="shared" si="4"/>
        <v>16450000</v>
      </c>
      <c r="O15" s="82">
        <f t="shared" si="5"/>
        <v>16450000</v>
      </c>
    </row>
    <row r="16" spans="1:15" ht="24" customHeight="1" thickTop="1" thickBot="1" x14ac:dyDescent="0.55000000000000004">
      <c r="A16" s="81"/>
      <c r="B16" s="81">
        <v>401720</v>
      </c>
      <c r="C16" s="85" t="s">
        <v>2242</v>
      </c>
      <c r="D16" s="86"/>
      <c r="E16" s="82">
        <v>60</v>
      </c>
      <c r="F16" s="82">
        <v>60</v>
      </c>
      <c r="G16" s="82"/>
      <c r="H16" s="82">
        <v>5</v>
      </c>
      <c r="I16" s="82">
        <f t="shared" si="0"/>
        <v>21000000</v>
      </c>
      <c r="J16" s="82">
        <f t="shared" si="1"/>
        <v>0</v>
      </c>
      <c r="K16" s="82">
        <f t="shared" si="2"/>
        <v>5712000</v>
      </c>
      <c r="L16" s="82">
        <f t="shared" si="3"/>
        <v>0</v>
      </c>
      <c r="M16" s="82"/>
      <c r="N16" s="82">
        <f t="shared" si="4"/>
        <v>21000000</v>
      </c>
      <c r="O16" s="82">
        <f t="shared" si="5"/>
        <v>21000000</v>
      </c>
    </row>
    <row r="17" spans="1:15" ht="26.25" customHeight="1" thickTop="1" thickBot="1" x14ac:dyDescent="0.55000000000000004">
      <c r="A17" s="81"/>
      <c r="B17" s="81">
        <v>401725</v>
      </c>
      <c r="C17" s="85" t="s">
        <v>2243</v>
      </c>
      <c r="D17" s="86"/>
      <c r="E17" s="82">
        <v>90</v>
      </c>
      <c r="F17" s="82">
        <v>90</v>
      </c>
      <c r="G17" s="82"/>
      <c r="H17" s="82">
        <v>5</v>
      </c>
      <c r="I17" s="82">
        <f t="shared" si="0"/>
        <v>31500000</v>
      </c>
      <c r="J17" s="82">
        <f t="shared" si="1"/>
        <v>0</v>
      </c>
      <c r="K17" s="82">
        <f t="shared" si="2"/>
        <v>8568000</v>
      </c>
      <c r="L17" s="82">
        <f t="shared" si="3"/>
        <v>0</v>
      </c>
      <c r="M17" s="82"/>
      <c r="N17" s="82">
        <f t="shared" si="4"/>
        <v>31500000</v>
      </c>
      <c r="O17" s="82">
        <f t="shared" si="5"/>
        <v>31500000</v>
      </c>
    </row>
    <row r="18" spans="1:15" ht="26.25" customHeight="1" thickTop="1" thickBot="1" x14ac:dyDescent="0.55000000000000004">
      <c r="A18" s="81"/>
      <c r="B18" s="124">
        <v>401730</v>
      </c>
      <c r="C18" s="125" t="s">
        <v>2244</v>
      </c>
      <c r="D18" s="126"/>
      <c r="E18" s="127">
        <v>57.4</v>
      </c>
      <c r="F18" s="127">
        <v>57.4</v>
      </c>
      <c r="G18" s="127"/>
      <c r="H18" s="127">
        <v>7</v>
      </c>
      <c r="I18" s="127">
        <f t="shared" si="0"/>
        <v>20090000</v>
      </c>
      <c r="J18" s="127">
        <f t="shared" si="1"/>
        <v>0</v>
      </c>
      <c r="K18" s="127">
        <f t="shared" si="2"/>
        <v>5464480</v>
      </c>
      <c r="L18" s="127">
        <f t="shared" si="3"/>
        <v>0</v>
      </c>
      <c r="M18" s="127"/>
      <c r="N18" s="127">
        <f t="shared" si="4"/>
        <v>20090000</v>
      </c>
      <c r="O18" s="127">
        <f t="shared" si="5"/>
        <v>20090000</v>
      </c>
    </row>
    <row r="19" spans="1:15" ht="22.5" customHeight="1" thickTop="1" thickBot="1" x14ac:dyDescent="0.55000000000000004">
      <c r="A19" s="81" t="s">
        <v>49</v>
      </c>
      <c r="B19" s="124">
        <v>401735</v>
      </c>
      <c r="C19" s="125" t="s">
        <v>2245</v>
      </c>
      <c r="D19" s="126"/>
      <c r="E19" s="127">
        <v>10</v>
      </c>
      <c r="F19" s="127">
        <v>7</v>
      </c>
      <c r="G19" s="127">
        <v>3</v>
      </c>
      <c r="H19" s="127">
        <v>0</v>
      </c>
      <c r="I19" s="127">
        <f t="shared" ref="I19:I21" si="6">F19*190000</f>
        <v>1330000</v>
      </c>
      <c r="J19" s="127">
        <f t="shared" ref="J19:J21" si="7">G19*220000</f>
        <v>660000</v>
      </c>
      <c r="K19" s="127"/>
      <c r="L19" s="127"/>
      <c r="M19" s="127"/>
      <c r="N19" s="127">
        <f t="shared" si="4"/>
        <v>1990000</v>
      </c>
      <c r="O19" s="127">
        <f t="shared" si="5"/>
        <v>1990000</v>
      </c>
    </row>
    <row r="20" spans="1:15" ht="22.5" customHeight="1" thickTop="1" thickBot="1" x14ac:dyDescent="0.55000000000000004">
      <c r="A20" s="81" t="s">
        <v>49</v>
      </c>
      <c r="B20" s="124">
        <v>401740</v>
      </c>
      <c r="C20" s="125" t="s">
        <v>2246</v>
      </c>
      <c r="D20" s="126"/>
      <c r="E20" s="127">
        <v>15</v>
      </c>
      <c r="F20" s="127">
        <v>10</v>
      </c>
      <c r="G20" s="127">
        <v>5</v>
      </c>
      <c r="H20" s="127">
        <v>2</v>
      </c>
      <c r="I20" s="127">
        <f t="shared" si="6"/>
        <v>1900000</v>
      </c>
      <c r="J20" s="127">
        <f t="shared" si="7"/>
        <v>1100000</v>
      </c>
      <c r="K20" s="127"/>
      <c r="L20" s="127"/>
      <c r="M20" s="127"/>
      <c r="N20" s="127">
        <f t="shared" si="4"/>
        <v>3000000</v>
      </c>
      <c r="O20" s="127">
        <f t="shared" si="5"/>
        <v>3000000</v>
      </c>
    </row>
    <row r="21" spans="1:15" ht="24.75" customHeight="1" thickTop="1" thickBot="1" x14ac:dyDescent="0.55000000000000004">
      <c r="A21" s="81" t="s">
        <v>16</v>
      </c>
      <c r="B21" s="124">
        <v>401745</v>
      </c>
      <c r="C21" s="125" t="s">
        <v>2247</v>
      </c>
      <c r="D21" s="126" t="s">
        <v>2248</v>
      </c>
      <c r="E21" s="127">
        <v>70</v>
      </c>
      <c r="F21" s="127">
        <v>50</v>
      </c>
      <c r="G21" s="127">
        <v>20</v>
      </c>
      <c r="H21" s="127">
        <v>0</v>
      </c>
      <c r="I21" s="127">
        <f t="shared" si="6"/>
        <v>9500000</v>
      </c>
      <c r="J21" s="127">
        <f t="shared" si="7"/>
        <v>4400000</v>
      </c>
      <c r="K21" s="127"/>
      <c r="L21" s="127"/>
      <c r="M21" s="127"/>
      <c r="N21" s="127">
        <f t="shared" si="4"/>
        <v>13900000</v>
      </c>
      <c r="O21" s="127">
        <f t="shared" si="5"/>
        <v>13900000</v>
      </c>
    </row>
    <row r="22" spans="1:15" ht="15.75" thickTop="1" x14ac:dyDescent="0.25"/>
  </sheetData>
  <pageMargins left="0" right="0" top="0.55118110236220474" bottom="0" header="0.31496062992125984" footer="0.11811023622047245"/>
  <pageSetup paperSize="9"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4"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318"/>
  <sheetViews>
    <sheetView rightToLeft="1" zoomScaleNormal="100" zoomScaleSheetLayoutView="100" workbookViewId="0">
      <selection activeCell="R165" sqref="R165"/>
    </sheetView>
  </sheetViews>
  <sheetFormatPr defaultColWidth="9.140625" defaultRowHeight="15" x14ac:dyDescent="0.25"/>
  <cols>
    <col min="1" max="1" width="6.5703125" style="3" customWidth="1"/>
    <col min="2" max="2" width="9.140625" style="3"/>
    <col min="3" max="3" width="20.85546875" style="6" customWidth="1"/>
    <col min="4" max="4" width="11.140625" style="6" customWidth="1"/>
    <col min="5" max="5" width="7.7109375" style="3" customWidth="1"/>
    <col min="6" max="6" width="8" style="3" customWidth="1"/>
    <col min="7" max="7" width="7.140625" style="3" customWidth="1"/>
    <col min="8" max="8" width="6.42578125" style="3" bestFit="1" customWidth="1"/>
    <col min="9" max="9" width="8" style="3" customWidth="1"/>
    <col min="10" max="10" width="10.7109375" style="3" customWidth="1"/>
    <col min="11" max="11" width="7" style="3" customWidth="1"/>
    <col min="12" max="12" width="11.28515625" style="3" customWidth="1"/>
    <col min="13" max="13" width="10.140625" style="3" customWidth="1"/>
    <col min="14" max="14" width="12" style="3" customWidth="1"/>
    <col min="15" max="15" width="8.85546875" style="3" customWidth="1"/>
    <col min="16" max="16" width="9.28515625" style="3" customWidth="1"/>
    <col min="17" max="17" width="10.42578125" style="3" customWidth="1"/>
    <col min="18" max="18" width="12.28515625" style="3" customWidth="1"/>
    <col min="19" max="19" width="8.140625" style="3" customWidth="1"/>
    <col min="20" max="16384" width="9.140625" style="3"/>
  </cols>
  <sheetData>
    <row r="1" spans="1:19" ht="32.25" customHeight="1" x14ac:dyDescent="0.25">
      <c r="A1" s="195" t="s">
        <v>361</v>
      </c>
      <c r="B1" s="195"/>
      <c r="C1" s="195"/>
      <c r="D1" s="195"/>
      <c r="E1" s="195"/>
      <c r="F1" s="195"/>
      <c r="G1" s="195"/>
      <c r="H1" s="195"/>
      <c r="I1" s="195"/>
      <c r="J1" s="195"/>
      <c r="K1" s="195"/>
      <c r="L1" s="195"/>
      <c r="M1" s="195"/>
      <c r="N1" s="195"/>
      <c r="O1" s="195"/>
      <c r="P1" s="195"/>
      <c r="Q1" s="195"/>
      <c r="R1" s="195"/>
      <c r="S1" s="195"/>
    </row>
    <row r="2" spans="1:19" ht="42" customHeight="1" x14ac:dyDescent="0.25">
      <c r="A2" s="44" t="s">
        <v>1</v>
      </c>
      <c r="B2" s="44" t="s">
        <v>305</v>
      </c>
      <c r="C2" s="44" t="s">
        <v>306</v>
      </c>
      <c r="D2" s="44" t="s">
        <v>4</v>
      </c>
      <c r="E2" s="44" t="s">
        <v>307</v>
      </c>
      <c r="F2" s="44" t="s">
        <v>362</v>
      </c>
      <c r="G2" s="44" t="s">
        <v>363</v>
      </c>
      <c r="H2" s="44" t="s">
        <v>310</v>
      </c>
      <c r="I2" s="44" t="s">
        <v>364</v>
      </c>
      <c r="J2" s="44" t="s">
        <v>365</v>
      </c>
      <c r="K2" s="44" t="s">
        <v>7</v>
      </c>
      <c r="L2" s="44" t="s">
        <v>313</v>
      </c>
      <c r="M2" s="44" t="s">
        <v>318</v>
      </c>
      <c r="N2" s="45" t="s">
        <v>693</v>
      </c>
      <c r="O2" s="45" t="s">
        <v>2219</v>
      </c>
      <c r="P2" s="45" t="s">
        <v>2220</v>
      </c>
      <c r="Q2" s="45" t="s">
        <v>304</v>
      </c>
      <c r="R2" s="45" t="s">
        <v>694</v>
      </c>
      <c r="S2" s="44" t="s">
        <v>314</v>
      </c>
    </row>
    <row r="3" spans="1:19" ht="35.25" customHeight="1" x14ac:dyDescent="0.35">
      <c r="A3" s="19" t="s">
        <v>16</v>
      </c>
      <c r="B3" s="92">
        <v>702000</v>
      </c>
      <c r="C3" s="137" t="s">
        <v>366</v>
      </c>
      <c r="D3" s="92"/>
      <c r="E3" s="93">
        <v>4.3599999999999994</v>
      </c>
      <c r="F3" s="93">
        <f t="shared" ref="F3:F66" si="0">H3*216000</f>
        <v>274320</v>
      </c>
      <c r="G3" s="93">
        <f t="shared" ref="G3:G66" si="1">H3*95200</f>
        <v>120904</v>
      </c>
      <c r="H3" s="93">
        <v>1.27</v>
      </c>
      <c r="I3" s="93">
        <f>K3*277000</f>
        <v>855930</v>
      </c>
      <c r="J3" s="93">
        <f>112600*K3</f>
        <v>347934</v>
      </c>
      <c r="K3" s="93">
        <v>3.09</v>
      </c>
      <c r="L3" s="93">
        <f t="shared" ref="L3:L66" si="2">J3+G3</f>
        <v>468838</v>
      </c>
      <c r="M3" s="93">
        <f t="shared" ref="M3:M66" si="3">I3+F3</f>
        <v>1130250</v>
      </c>
      <c r="N3" s="138">
        <f t="shared" ref="N3:N66" si="4">M3-(L3*70%)</f>
        <v>802063.4</v>
      </c>
      <c r="O3" s="93">
        <f>H3*210000</f>
        <v>266700</v>
      </c>
      <c r="P3" s="93">
        <f>K3*250000</f>
        <v>772500</v>
      </c>
      <c r="Q3" s="93">
        <f>O3+P3</f>
        <v>1039200</v>
      </c>
      <c r="R3" s="94">
        <f>Q3-(L3*70%)</f>
        <v>711013.4</v>
      </c>
      <c r="S3" s="46">
        <v>0</v>
      </c>
    </row>
    <row r="4" spans="1:19" ht="27.75" customHeight="1" x14ac:dyDescent="0.35">
      <c r="A4" s="19" t="s">
        <v>16</v>
      </c>
      <c r="B4" s="92">
        <v>702005</v>
      </c>
      <c r="C4" s="92" t="s">
        <v>367</v>
      </c>
      <c r="D4" s="92"/>
      <c r="E4" s="93">
        <v>5.12</v>
      </c>
      <c r="F4" s="93">
        <f t="shared" si="0"/>
        <v>345600</v>
      </c>
      <c r="G4" s="93">
        <f t="shared" si="1"/>
        <v>152320</v>
      </c>
      <c r="H4" s="93">
        <v>1.6</v>
      </c>
      <c r="I4" s="93">
        <f t="shared" ref="I4:I67" si="5">K4*277000</f>
        <v>975040</v>
      </c>
      <c r="J4" s="93">
        <f t="shared" ref="J4:J67" si="6">112600*K4</f>
        <v>396352</v>
      </c>
      <c r="K4" s="93">
        <v>3.52</v>
      </c>
      <c r="L4" s="93">
        <f t="shared" si="2"/>
        <v>548672</v>
      </c>
      <c r="M4" s="93">
        <f t="shared" si="3"/>
        <v>1320640</v>
      </c>
      <c r="N4" s="94">
        <f t="shared" si="4"/>
        <v>936569.60000000009</v>
      </c>
      <c r="O4" s="93">
        <f t="shared" ref="O4:O67" si="7">H4*210000</f>
        <v>336000</v>
      </c>
      <c r="P4" s="93">
        <f t="shared" ref="P4:P67" si="8">K4*250000</f>
        <v>880000</v>
      </c>
      <c r="Q4" s="93">
        <f t="shared" ref="Q4:Q67" si="9">O4+P4</f>
        <v>1216000</v>
      </c>
      <c r="R4" s="94">
        <f t="shared" ref="R4:R67" si="10">Q4-(L4*70%)</f>
        <v>831929.60000000009</v>
      </c>
      <c r="S4" s="46">
        <v>0</v>
      </c>
    </row>
    <row r="5" spans="1:19" ht="39.75" customHeight="1" x14ac:dyDescent="0.35">
      <c r="A5" s="19" t="s">
        <v>16</v>
      </c>
      <c r="B5" s="92">
        <v>702010</v>
      </c>
      <c r="C5" s="92" t="s">
        <v>368</v>
      </c>
      <c r="D5" s="92"/>
      <c r="E5" s="93">
        <v>8.32</v>
      </c>
      <c r="F5" s="93">
        <f t="shared" si="0"/>
        <v>652320</v>
      </c>
      <c r="G5" s="93">
        <f t="shared" si="1"/>
        <v>287504</v>
      </c>
      <c r="H5" s="93">
        <v>3.02</v>
      </c>
      <c r="I5" s="93">
        <f t="shared" si="5"/>
        <v>1468100</v>
      </c>
      <c r="J5" s="93">
        <f t="shared" si="6"/>
        <v>596780</v>
      </c>
      <c r="K5" s="93">
        <v>5.3</v>
      </c>
      <c r="L5" s="93">
        <f t="shared" si="2"/>
        <v>884284</v>
      </c>
      <c r="M5" s="93">
        <f t="shared" si="3"/>
        <v>2120420</v>
      </c>
      <c r="N5" s="94">
        <f t="shared" si="4"/>
        <v>1501421.2000000002</v>
      </c>
      <c r="O5" s="93">
        <f t="shared" si="7"/>
        <v>634200</v>
      </c>
      <c r="P5" s="93">
        <f t="shared" si="8"/>
        <v>1325000</v>
      </c>
      <c r="Q5" s="93">
        <f t="shared" si="9"/>
        <v>1959200</v>
      </c>
      <c r="R5" s="94">
        <f t="shared" si="10"/>
        <v>1340201.2000000002</v>
      </c>
      <c r="S5" s="46">
        <v>0</v>
      </c>
    </row>
    <row r="6" spans="1:19" ht="36" customHeight="1" x14ac:dyDescent="0.35">
      <c r="A6" s="19" t="s">
        <v>16</v>
      </c>
      <c r="B6" s="19">
        <v>702015</v>
      </c>
      <c r="C6" s="19" t="s">
        <v>369</v>
      </c>
      <c r="D6" s="19"/>
      <c r="E6" s="46">
        <v>8.32</v>
      </c>
      <c r="F6" s="46">
        <f t="shared" si="0"/>
        <v>652320</v>
      </c>
      <c r="G6" s="46">
        <f t="shared" si="1"/>
        <v>287504</v>
      </c>
      <c r="H6" s="46">
        <v>3.02</v>
      </c>
      <c r="I6" s="46">
        <f t="shared" si="5"/>
        <v>1468100</v>
      </c>
      <c r="J6" s="46">
        <f t="shared" si="6"/>
        <v>596780</v>
      </c>
      <c r="K6" s="46">
        <v>5.3</v>
      </c>
      <c r="L6" s="47">
        <f t="shared" si="2"/>
        <v>884284</v>
      </c>
      <c r="M6" s="47">
        <f t="shared" si="3"/>
        <v>2120420</v>
      </c>
      <c r="N6" s="49">
        <f t="shared" si="4"/>
        <v>1501421.2000000002</v>
      </c>
      <c r="O6" s="46">
        <f t="shared" si="7"/>
        <v>634200</v>
      </c>
      <c r="P6" s="46">
        <f t="shared" si="8"/>
        <v>1325000</v>
      </c>
      <c r="Q6" s="46">
        <f t="shared" si="9"/>
        <v>1959200</v>
      </c>
      <c r="R6" s="48" t="s">
        <v>2328</v>
      </c>
      <c r="S6" s="46">
        <v>0</v>
      </c>
    </row>
    <row r="7" spans="1:19" ht="39" customHeight="1" x14ac:dyDescent="0.35">
      <c r="A7" s="19" t="s">
        <v>16</v>
      </c>
      <c r="B7" s="19">
        <v>702020</v>
      </c>
      <c r="C7" s="19" t="s">
        <v>370</v>
      </c>
      <c r="D7" s="19"/>
      <c r="E7" s="46">
        <v>9.49</v>
      </c>
      <c r="F7" s="46">
        <f t="shared" si="0"/>
        <v>743040</v>
      </c>
      <c r="G7" s="46">
        <f t="shared" si="1"/>
        <v>327488</v>
      </c>
      <c r="H7" s="46">
        <v>3.44</v>
      </c>
      <c r="I7" s="46">
        <f t="shared" si="5"/>
        <v>1675850</v>
      </c>
      <c r="J7" s="46">
        <f t="shared" si="6"/>
        <v>681230</v>
      </c>
      <c r="K7" s="46">
        <v>6.05</v>
      </c>
      <c r="L7" s="47">
        <f t="shared" si="2"/>
        <v>1008718</v>
      </c>
      <c r="M7" s="47">
        <f t="shared" si="3"/>
        <v>2418890</v>
      </c>
      <c r="N7" s="49">
        <f t="shared" si="4"/>
        <v>1712787.4</v>
      </c>
      <c r="O7" s="46">
        <f t="shared" si="7"/>
        <v>722400</v>
      </c>
      <c r="P7" s="46">
        <f t="shared" si="8"/>
        <v>1512500</v>
      </c>
      <c r="Q7" s="46">
        <f t="shared" si="9"/>
        <v>2234900</v>
      </c>
      <c r="R7" s="48">
        <f t="shared" si="10"/>
        <v>1528797.4</v>
      </c>
      <c r="S7" s="46">
        <v>0</v>
      </c>
    </row>
    <row r="8" spans="1:19" ht="45.75" customHeight="1" x14ac:dyDescent="0.35">
      <c r="A8" s="19" t="s">
        <v>16</v>
      </c>
      <c r="B8" s="19">
        <v>702025</v>
      </c>
      <c r="C8" s="19" t="s">
        <v>371</v>
      </c>
      <c r="D8" s="19"/>
      <c r="E8" s="46">
        <v>14.24</v>
      </c>
      <c r="F8" s="46">
        <f t="shared" si="0"/>
        <v>1116720</v>
      </c>
      <c r="G8" s="46">
        <f t="shared" si="1"/>
        <v>492184</v>
      </c>
      <c r="H8" s="46">
        <v>5.17</v>
      </c>
      <c r="I8" s="46">
        <f t="shared" si="5"/>
        <v>2512390</v>
      </c>
      <c r="J8" s="46">
        <f t="shared" si="6"/>
        <v>1021282</v>
      </c>
      <c r="K8" s="46">
        <v>9.07</v>
      </c>
      <c r="L8" s="47">
        <f t="shared" si="2"/>
        <v>1513466</v>
      </c>
      <c r="M8" s="47">
        <f t="shared" si="3"/>
        <v>3629110</v>
      </c>
      <c r="N8" s="49">
        <f t="shared" si="4"/>
        <v>2569683.7999999998</v>
      </c>
      <c r="O8" s="46">
        <f t="shared" si="7"/>
        <v>1085700</v>
      </c>
      <c r="P8" s="46">
        <f t="shared" si="8"/>
        <v>2267500</v>
      </c>
      <c r="Q8" s="46">
        <f t="shared" si="9"/>
        <v>3353200</v>
      </c>
      <c r="R8" s="48">
        <f t="shared" si="10"/>
        <v>2293773.7999999998</v>
      </c>
      <c r="S8" s="46">
        <v>0</v>
      </c>
    </row>
    <row r="9" spans="1:19" ht="28.5" x14ac:dyDescent="0.35">
      <c r="A9" s="19" t="s">
        <v>16</v>
      </c>
      <c r="B9" s="19">
        <v>702030</v>
      </c>
      <c r="C9" s="19" t="s">
        <v>372</v>
      </c>
      <c r="D9" s="19"/>
      <c r="E9" s="46">
        <v>8.32</v>
      </c>
      <c r="F9" s="46">
        <f t="shared" si="0"/>
        <v>652320</v>
      </c>
      <c r="G9" s="46">
        <f t="shared" si="1"/>
        <v>287504</v>
      </c>
      <c r="H9" s="46">
        <v>3.02</v>
      </c>
      <c r="I9" s="46">
        <f t="shared" si="5"/>
        <v>1468100</v>
      </c>
      <c r="J9" s="46">
        <f t="shared" si="6"/>
        <v>596780</v>
      </c>
      <c r="K9" s="46">
        <v>5.3</v>
      </c>
      <c r="L9" s="47">
        <f t="shared" si="2"/>
        <v>884284</v>
      </c>
      <c r="M9" s="47">
        <f t="shared" si="3"/>
        <v>2120420</v>
      </c>
      <c r="N9" s="49">
        <f t="shared" si="4"/>
        <v>1501421.2000000002</v>
      </c>
      <c r="O9" s="46">
        <f t="shared" si="7"/>
        <v>634200</v>
      </c>
      <c r="P9" s="46">
        <f t="shared" si="8"/>
        <v>1325000</v>
      </c>
      <c r="Q9" s="46">
        <f t="shared" si="9"/>
        <v>1959200</v>
      </c>
      <c r="R9" s="48">
        <f t="shared" si="10"/>
        <v>1340201.2000000002</v>
      </c>
      <c r="S9" s="46">
        <v>0</v>
      </c>
    </row>
    <row r="10" spans="1:19" ht="28.5" x14ac:dyDescent="0.35">
      <c r="A10" s="19" t="s">
        <v>16</v>
      </c>
      <c r="B10" s="19">
        <v>702035</v>
      </c>
      <c r="C10" s="19" t="s">
        <v>373</v>
      </c>
      <c r="D10" s="19"/>
      <c r="E10" s="46">
        <v>7</v>
      </c>
      <c r="F10" s="46">
        <f t="shared" si="0"/>
        <v>432000</v>
      </c>
      <c r="G10" s="46">
        <f t="shared" si="1"/>
        <v>190400</v>
      </c>
      <c r="H10" s="46">
        <v>2</v>
      </c>
      <c r="I10" s="46">
        <f t="shared" si="5"/>
        <v>1385000</v>
      </c>
      <c r="J10" s="46">
        <f t="shared" si="6"/>
        <v>563000</v>
      </c>
      <c r="K10" s="46">
        <v>5</v>
      </c>
      <c r="L10" s="47">
        <f t="shared" si="2"/>
        <v>753400</v>
      </c>
      <c r="M10" s="47">
        <f t="shared" si="3"/>
        <v>1817000</v>
      </c>
      <c r="N10" s="49">
        <f t="shared" si="4"/>
        <v>1289620</v>
      </c>
      <c r="O10" s="46">
        <f t="shared" si="7"/>
        <v>420000</v>
      </c>
      <c r="P10" s="46">
        <f t="shared" si="8"/>
        <v>1250000</v>
      </c>
      <c r="Q10" s="46">
        <f t="shared" si="9"/>
        <v>1670000</v>
      </c>
      <c r="R10" s="48">
        <f t="shared" si="10"/>
        <v>1142620</v>
      </c>
      <c r="S10" s="46">
        <v>0</v>
      </c>
    </row>
    <row r="11" spans="1:19" ht="42.75" x14ac:dyDescent="0.35">
      <c r="A11" s="19" t="s">
        <v>16</v>
      </c>
      <c r="B11" s="19">
        <v>702040</v>
      </c>
      <c r="C11" s="19" t="s">
        <v>374</v>
      </c>
      <c r="D11" s="19"/>
      <c r="E11" s="46">
        <v>4.3599999999999994</v>
      </c>
      <c r="F11" s="46">
        <f t="shared" si="0"/>
        <v>274320</v>
      </c>
      <c r="G11" s="46">
        <f t="shared" si="1"/>
        <v>120904</v>
      </c>
      <c r="H11" s="46">
        <v>1.27</v>
      </c>
      <c r="I11" s="46">
        <f t="shared" si="5"/>
        <v>855930</v>
      </c>
      <c r="J11" s="46">
        <f t="shared" si="6"/>
        <v>347934</v>
      </c>
      <c r="K11" s="46">
        <v>3.09</v>
      </c>
      <c r="L11" s="47">
        <f t="shared" si="2"/>
        <v>468838</v>
      </c>
      <c r="M11" s="47">
        <f t="shared" si="3"/>
        <v>1130250</v>
      </c>
      <c r="N11" s="49">
        <f t="shared" si="4"/>
        <v>802063.4</v>
      </c>
      <c r="O11" s="46">
        <f t="shared" si="7"/>
        <v>266700</v>
      </c>
      <c r="P11" s="46">
        <f t="shared" si="8"/>
        <v>772500</v>
      </c>
      <c r="Q11" s="46">
        <f t="shared" si="9"/>
        <v>1039200</v>
      </c>
      <c r="R11" s="48">
        <f t="shared" si="10"/>
        <v>711013.4</v>
      </c>
      <c r="S11" s="46">
        <v>0</v>
      </c>
    </row>
    <row r="12" spans="1:19" ht="28.5" x14ac:dyDescent="0.35">
      <c r="A12" s="19" t="s">
        <v>16</v>
      </c>
      <c r="B12" s="19">
        <v>702045</v>
      </c>
      <c r="C12" s="19" t="s">
        <v>375</v>
      </c>
      <c r="D12" s="19"/>
      <c r="E12" s="46">
        <v>5.14</v>
      </c>
      <c r="F12" s="46">
        <f t="shared" si="0"/>
        <v>347760</v>
      </c>
      <c r="G12" s="46">
        <f t="shared" si="1"/>
        <v>153272</v>
      </c>
      <c r="H12" s="46">
        <v>1.61</v>
      </c>
      <c r="I12" s="46">
        <f t="shared" si="5"/>
        <v>977810</v>
      </c>
      <c r="J12" s="46">
        <f t="shared" si="6"/>
        <v>397478</v>
      </c>
      <c r="K12" s="46">
        <v>3.53</v>
      </c>
      <c r="L12" s="47">
        <f t="shared" si="2"/>
        <v>550750</v>
      </c>
      <c r="M12" s="47">
        <f t="shared" si="3"/>
        <v>1325570</v>
      </c>
      <c r="N12" s="49">
        <f t="shared" si="4"/>
        <v>940045</v>
      </c>
      <c r="O12" s="46">
        <f t="shared" si="7"/>
        <v>338100</v>
      </c>
      <c r="P12" s="46">
        <f t="shared" si="8"/>
        <v>882500</v>
      </c>
      <c r="Q12" s="46">
        <f t="shared" si="9"/>
        <v>1220600</v>
      </c>
      <c r="R12" s="48">
        <f t="shared" si="10"/>
        <v>835075</v>
      </c>
      <c r="S12" s="46">
        <v>0</v>
      </c>
    </row>
    <row r="13" spans="1:19" ht="28.5" x14ac:dyDescent="0.35">
      <c r="A13" s="19" t="s">
        <v>16</v>
      </c>
      <c r="B13" s="19">
        <v>702050</v>
      </c>
      <c r="C13" s="19" t="s">
        <v>376</v>
      </c>
      <c r="D13" s="19"/>
      <c r="E13" s="46">
        <v>7.47</v>
      </c>
      <c r="F13" s="46">
        <f t="shared" si="0"/>
        <v>468720</v>
      </c>
      <c r="G13" s="46">
        <f t="shared" si="1"/>
        <v>206584</v>
      </c>
      <c r="H13" s="46">
        <v>2.17</v>
      </c>
      <c r="I13" s="46">
        <f t="shared" si="5"/>
        <v>1468100</v>
      </c>
      <c r="J13" s="46">
        <f t="shared" si="6"/>
        <v>596780</v>
      </c>
      <c r="K13" s="46">
        <v>5.3</v>
      </c>
      <c r="L13" s="47">
        <f t="shared" si="2"/>
        <v>803364</v>
      </c>
      <c r="M13" s="47">
        <f t="shared" si="3"/>
        <v>1936820</v>
      </c>
      <c r="N13" s="49">
        <f t="shared" si="4"/>
        <v>1374465.2000000002</v>
      </c>
      <c r="O13" s="46">
        <f t="shared" si="7"/>
        <v>455700</v>
      </c>
      <c r="P13" s="46">
        <f t="shared" si="8"/>
        <v>1325000</v>
      </c>
      <c r="Q13" s="46">
        <f t="shared" si="9"/>
        <v>1780700</v>
      </c>
      <c r="R13" s="48">
        <f t="shared" si="10"/>
        <v>1218345.2000000002</v>
      </c>
      <c r="S13" s="46">
        <v>0</v>
      </c>
    </row>
    <row r="14" spans="1:19" ht="28.5" x14ac:dyDescent="0.35">
      <c r="A14" s="19" t="s">
        <v>16</v>
      </c>
      <c r="B14" s="19">
        <v>702055</v>
      </c>
      <c r="C14" s="19" t="s">
        <v>377</v>
      </c>
      <c r="D14" s="19"/>
      <c r="E14" s="46">
        <v>4.3599999999999994</v>
      </c>
      <c r="F14" s="46">
        <f t="shared" si="0"/>
        <v>274320</v>
      </c>
      <c r="G14" s="46">
        <f t="shared" si="1"/>
        <v>120904</v>
      </c>
      <c r="H14" s="46">
        <v>1.27</v>
      </c>
      <c r="I14" s="46">
        <f t="shared" si="5"/>
        <v>855930</v>
      </c>
      <c r="J14" s="46">
        <f t="shared" si="6"/>
        <v>347934</v>
      </c>
      <c r="K14" s="46">
        <v>3.09</v>
      </c>
      <c r="L14" s="47">
        <f t="shared" si="2"/>
        <v>468838</v>
      </c>
      <c r="M14" s="47">
        <f t="shared" si="3"/>
        <v>1130250</v>
      </c>
      <c r="N14" s="49">
        <f t="shared" si="4"/>
        <v>802063.4</v>
      </c>
      <c r="O14" s="46">
        <f t="shared" si="7"/>
        <v>266700</v>
      </c>
      <c r="P14" s="46">
        <f t="shared" si="8"/>
        <v>772500</v>
      </c>
      <c r="Q14" s="46">
        <f t="shared" si="9"/>
        <v>1039200</v>
      </c>
      <c r="R14" s="48">
        <f t="shared" si="10"/>
        <v>711013.4</v>
      </c>
      <c r="S14" s="46">
        <v>0</v>
      </c>
    </row>
    <row r="15" spans="1:19" ht="28.5" x14ac:dyDescent="0.35">
      <c r="A15" s="19" t="s">
        <v>16</v>
      </c>
      <c r="B15" s="19">
        <v>702060</v>
      </c>
      <c r="C15" s="19" t="s">
        <v>378</v>
      </c>
      <c r="D15" s="19"/>
      <c r="E15" s="46">
        <v>4.9799999999999995</v>
      </c>
      <c r="F15" s="46">
        <f t="shared" si="0"/>
        <v>313200</v>
      </c>
      <c r="G15" s="46">
        <f t="shared" si="1"/>
        <v>138040</v>
      </c>
      <c r="H15" s="46">
        <v>1.45</v>
      </c>
      <c r="I15" s="46">
        <f t="shared" si="5"/>
        <v>977810</v>
      </c>
      <c r="J15" s="46">
        <f t="shared" si="6"/>
        <v>397478</v>
      </c>
      <c r="K15" s="46">
        <v>3.53</v>
      </c>
      <c r="L15" s="47">
        <f t="shared" si="2"/>
        <v>535518</v>
      </c>
      <c r="M15" s="47">
        <f t="shared" si="3"/>
        <v>1291010</v>
      </c>
      <c r="N15" s="49">
        <f t="shared" si="4"/>
        <v>916147.4</v>
      </c>
      <c r="O15" s="46">
        <f t="shared" si="7"/>
        <v>304500</v>
      </c>
      <c r="P15" s="46">
        <f t="shared" si="8"/>
        <v>882500</v>
      </c>
      <c r="Q15" s="46">
        <f t="shared" si="9"/>
        <v>1187000</v>
      </c>
      <c r="R15" s="48">
        <f t="shared" si="10"/>
        <v>812137.4</v>
      </c>
      <c r="S15" s="46">
        <v>0</v>
      </c>
    </row>
    <row r="16" spans="1:19" ht="28.5" x14ac:dyDescent="0.35">
      <c r="A16" s="19" t="s">
        <v>16</v>
      </c>
      <c r="B16" s="19">
        <v>702065</v>
      </c>
      <c r="C16" s="19" t="s">
        <v>379</v>
      </c>
      <c r="D16" s="19"/>
      <c r="E16" s="46">
        <v>7.47</v>
      </c>
      <c r="F16" s="46">
        <f t="shared" si="0"/>
        <v>468720</v>
      </c>
      <c r="G16" s="46">
        <f t="shared" si="1"/>
        <v>206584</v>
      </c>
      <c r="H16" s="46">
        <v>2.17</v>
      </c>
      <c r="I16" s="46">
        <f t="shared" si="5"/>
        <v>1468100</v>
      </c>
      <c r="J16" s="46">
        <f t="shared" si="6"/>
        <v>596780</v>
      </c>
      <c r="K16" s="46">
        <v>5.3</v>
      </c>
      <c r="L16" s="47">
        <f t="shared" si="2"/>
        <v>803364</v>
      </c>
      <c r="M16" s="47">
        <f t="shared" si="3"/>
        <v>1936820</v>
      </c>
      <c r="N16" s="49">
        <f t="shared" si="4"/>
        <v>1374465.2000000002</v>
      </c>
      <c r="O16" s="46">
        <f t="shared" si="7"/>
        <v>455700</v>
      </c>
      <c r="P16" s="46">
        <f t="shared" si="8"/>
        <v>1325000</v>
      </c>
      <c r="Q16" s="46">
        <f t="shared" si="9"/>
        <v>1780700</v>
      </c>
      <c r="R16" s="48">
        <f t="shared" si="10"/>
        <v>1218345.2000000002</v>
      </c>
      <c r="S16" s="46">
        <v>0</v>
      </c>
    </row>
    <row r="17" spans="1:19" ht="28.5" x14ac:dyDescent="0.35">
      <c r="A17" s="19" t="s">
        <v>16</v>
      </c>
      <c r="B17" s="19">
        <v>702070</v>
      </c>
      <c r="C17" s="19" t="s">
        <v>380</v>
      </c>
      <c r="D17" s="19"/>
      <c r="E17" s="46">
        <v>8.32</v>
      </c>
      <c r="F17" s="46">
        <f t="shared" si="0"/>
        <v>652320</v>
      </c>
      <c r="G17" s="46">
        <f t="shared" si="1"/>
        <v>287504</v>
      </c>
      <c r="H17" s="46">
        <v>3.02</v>
      </c>
      <c r="I17" s="46">
        <f t="shared" si="5"/>
        <v>1468100</v>
      </c>
      <c r="J17" s="46">
        <f t="shared" si="6"/>
        <v>596780</v>
      </c>
      <c r="K17" s="46">
        <v>5.3</v>
      </c>
      <c r="L17" s="47">
        <f t="shared" si="2"/>
        <v>884284</v>
      </c>
      <c r="M17" s="47">
        <f t="shared" si="3"/>
        <v>2120420</v>
      </c>
      <c r="N17" s="49">
        <f t="shared" si="4"/>
        <v>1501421.2000000002</v>
      </c>
      <c r="O17" s="46">
        <f t="shared" si="7"/>
        <v>634200</v>
      </c>
      <c r="P17" s="46">
        <f t="shared" si="8"/>
        <v>1325000</v>
      </c>
      <c r="Q17" s="46">
        <f t="shared" si="9"/>
        <v>1959200</v>
      </c>
      <c r="R17" s="48">
        <f t="shared" si="10"/>
        <v>1340201.2000000002</v>
      </c>
      <c r="S17" s="46">
        <v>0</v>
      </c>
    </row>
    <row r="18" spans="1:19" ht="28.5" x14ac:dyDescent="0.35">
      <c r="A18" s="19" t="s">
        <v>16</v>
      </c>
      <c r="B18" s="19">
        <v>702075</v>
      </c>
      <c r="C18" s="19" t="s">
        <v>381</v>
      </c>
      <c r="D18" s="19"/>
      <c r="E18" s="46">
        <v>9.49</v>
      </c>
      <c r="F18" s="46">
        <f t="shared" si="0"/>
        <v>743040</v>
      </c>
      <c r="G18" s="46">
        <f t="shared" si="1"/>
        <v>327488</v>
      </c>
      <c r="H18" s="46">
        <v>3.44</v>
      </c>
      <c r="I18" s="46">
        <f t="shared" si="5"/>
        <v>1675850</v>
      </c>
      <c r="J18" s="46">
        <f t="shared" si="6"/>
        <v>681230</v>
      </c>
      <c r="K18" s="46">
        <v>6.05</v>
      </c>
      <c r="L18" s="47">
        <f t="shared" si="2"/>
        <v>1008718</v>
      </c>
      <c r="M18" s="47">
        <f t="shared" si="3"/>
        <v>2418890</v>
      </c>
      <c r="N18" s="49">
        <f t="shared" si="4"/>
        <v>1712787.4</v>
      </c>
      <c r="O18" s="46">
        <f t="shared" si="7"/>
        <v>722400</v>
      </c>
      <c r="P18" s="46">
        <f t="shared" si="8"/>
        <v>1512500</v>
      </c>
      <c r="Q18" s="46">
        <f t="shared" si="9"/>
        <v>2234900</v>
      </c>
      <c r="R18" s="48">
        <f t="shared" si="10"/>
        <v>1528797.4</v>
      </c>
      <c r="S18" s="46">
        <v>0</v>
      </c>
    </row>
    <row r="19" spans="1:19" ht="28.5" x14ac:dyDescent="0.35">
      <c r="A19" s="19" t="s">
        <v>16</v>
      </c>
      <c r="B19" s="19">
        <v>702080</v>
      </c>
      <c r="C19" s="19" t="s">
        <v>382</v>
      </c>
      <c r="D19" s="19"/>
      <c r="E19" s="46">
        <v>14.2</v>
      </c>
      <c r="F19" s="46">
        <f t="shared" si="0"/>
        <v>1123200</v>
      </c>
      <c r="G19" s="46">
        <f t="shared" si="1"/>
        <v>495040</v>
      </c>
      <c r="H19" s="46">
        <v>5.2</v>
      </c>
      <c r="I19" s="46">
        <f t="shared" si="5"/>
        <v>2493000</v>
      </c>
      <c r="J19" s="46">
        <f t="shared" si="6"/>
        <v>1013400</v>
      </c>
      <c r="K19" s="46">
        <v>9</v>
      </c>
      <c r="L19" s="47">
        <f t="shared" si="2"/>
        <v>1508440</v>
      </c>
      <c r="M19" s="47">
        <f t="shared" si="3"/>
        <v>3616200</v>
      </c>
      <c r="N19" s="49">
        <f t="shared" si="4"/>
        <v>2560292</v>
      </c>
      <c r="O19" s="46">
        <f t="shared" si="7"/>
        <v>1092000</v>
      </c>
      <c r="P19" s="46">
        <f t="shared" si="8"/>
        <v>2250000</v>
      </c>
      <c r="Q19" s="46">
        <f t="shared" si="9"/>
        <v>3342000</v>
      </c>
      <c r="R19" s="48">
        <f t="shared" si="10"/>
        <v>2286092</v>
      </c>
      <c r="S19" s="46">
        <v>0</v>
      </c>
    </row>
    <row r="20" spans="1:19" ht="28.5" x14ac:dyDescent="0.35">
      <c r="A20" s="19" t="s">
        <v>16</v>
      </c>
      <c r="B20" s="19">
        <v>702085</v>
      </c>
      <c r="C20" s="19" t="s">
        <v>383</v>
      </c>
      <c r="D20" s="19"/>
      <c r="E20" s="46">
        <v>4.7200000000000006</v>
      </c>
      <c r="F20" s="46">
        <f t="shared" si="0"/>
        <v>295920</v>
      </c>
      <c r="G20" s="46">
        <f t="shared" si="1"/>
        <v>130424.00000000001</v>
      </c>
      <c r="H20" s="46">
        <v>1.37</v>
      </c>
      <c r="I20" s="46">
        <f t="shared" si="5"/>
        <v>927950</v>
      </c>
      <c r="J20" s="46">
        <f t="shared" si="6"/>
        <v>377210</v>
      </c>
      <c r="K20" s="46">
        <v>3.35</v>
      </c>
      <c r="L20" s="47">
        <f t="shared" si="2"/>
        <v>507634</v>
      </c>
      <c r="M20" s="47">
        <f t="shared" si="3"/>
        <v>1223870</v>
      </c>
      <c r="N20" s="49">
        <f t="shared" si="4"/>
        <v>868526.2</v>
      </c>
      <c r="O20" s="46">
        <f t="shared" si="7"/>
        <v>287700</v>
      </c>
      <c r="P20" s="46">
        <f t="shared" si="8"/>
        <v>837500</v>
      </c>
      <c r="Q20" s="46">
        <f t="shared" si="9"/>
        <v>1125200</v>
      </c>
      <c r="R20" s="48">
        <f t="shared" si="10"/>
        <v>769856.2</v>
      </c>
      <c r="S20" s="46">
        <v>0</v>
      </c>
    </row>
    <row r="21" spans="1:19" ht="28.5" x14ac:dyDescent="0.35">
      <c r="A21" s="19" t="s">
        <v>16</v>
      </c>
      <c r="B21" s="19">
        <v>702090</v>
      </c>
      <c r="C21" s="19" t="s">
        <v>384</v>
      </c>
      <c r="D21" s="19"/>
      <c r="E21" s="46">
        <v>4.49</v>
      </c>
      <c r="F21" s="46">
        <f t="shared" si="0"/>
        <v>462240</v>
      </c>
      <c r="G21" s="46">
        <f t="shared" si="1"/>
        <v>203728</v>
      </c>
      <c r="H21" s="46">
        <v>2.14</v>
      </c>
      <c r="I21" s="46">
        <f t="shared" si="5"/>
        <v>650950</v>
      </c>
      <c r="J21" s="46">
        <f t="shared" si="6"/>
        <v>264610</v>
      </c>
      <c r="K21" s="46">
        <v>2.35</v>
      </c>
      <c r="L21" s="47">
        <f t="shared" si="2"/>
        <v>468338</v>
      </c>
      <c r="M21" s="47">
        <f t="shared" si="3"/>
        <v>1113190</v>
      </c>
      <c r="N21" s="49">
        <f t="shared" si="4"/>
        <v>785353.4</v>
      </c>
      <c r="O21" s="46">
        <f t="shared" si="7"/>
        <v>449400</v>
      </c>
      <c r="P21" s="46">
        <f t="shared" si="8"/>
        <v>587500</v>
      </c>
      <c r="Q21" s="46">
        <f t="shared" si="9"/>
        <v>1036900</v>
      </c>
      <c r="R21" s="48">
        <f t="shared" si="10"/>
        <v>709063.4</v>
      </c>
      <c r="S21" s="46">
        <v>0</v>
      </c>
    </row>
    <row r="22" spans="1:19" ht="28.5" x14ac:dyDescent="0.35">
      <c r="A22" s="19" t="s">
        <v>16</v>
      </c>
      <c r="B22" s="19">
        <v>702095</v>
      </c>
      <c r="C22" s="19" t="s">
        <v>385</v>
      </c>
      <c r="D22" s="19"/>
      <c r="E22" s="46">
        <v>4.59</v>
      </c>
      <c r="F22" s="46">
        <f t="shared" si="0"/>
        <v>360720</v>
      </c>
      <c r="G22" s="46">
        <f t="shared" si="1"/>
        <v>158984</v>
      </c>
      <c r="H22" s="46">
        <v>1.67</v>
      </c>
      <c r="I22" s="46">
        <f t="shared" si="5"/>
        <v>808840</v>
      </c>
      <c r="J22" s="46">
        <f t="shared" si="6"/>
        <v>328792</v>
      </c>
      <c r="K22" s="46">
        <v>2.92</v>
      </c>
      <c r="L22" s="47">
        <f t="shared" si="2"/>
        <v>487776</v>
      </c>
      <c r="M22" s="47">
        <f t="shared" si="3"/>
        <v>1169560</v>
      </c>
      <c r="N22" s="49">
        <f t="shared" si="4"/>
        <v>828116.8</v>
      </c>
      <c r="O22" s="46">
        <f t="shared" si="7"/>
        <v>350700</v>
      </c>
      <c r="P22" s="46">
        <f t="shared" si="8"/>
        <v>730000</v>
      </c>
      <c r="Q22" s="46">
        <f t="shared" si="9"/>
        <v>1080700</v>
      </c>
      <c r="R22" s="48">
        <f t="shared" si="10"/>
        <v>739256.8</v>
      </c>
      <c r="S22" s="46">
        <v>0</v>
      </c>
    </row>
    <row r="23" spans="1:19" ht="28.5" x14ac:dyDescent="0.35">
      <c r="A23" s="19" t="s">
        <v>16</v>
      </c>
      <c r="B23" s="19">
        <v>702100</v>
      </c>
      <c r="C23" s="19" t="s">
        <v>386</v>
      </c>
      <c r="D23" s="19"/>
      <c r="E23" s="46">
        <v>7.1</v>
      </c>
      <c r="F23" s="46">
        <f t="shared" si="0"/>
        <v>622080</v>
      </c>
      <c r="G23" s="46">
        <f t="shared" si="1"/>
        <v>274176</v>
      </c>
      <c r="H23" s="46">
        <v>2.88</v>
      </c>
      <c r="I23" s="46">
        <f t="shared" si="5"/>
        <v>1168940</v>
      </c>
      <c r="J23" s="46">
        <f t="shared" si="6"/>
        <v>475172</v>
      </c>
      <c r="K23" s="46">
        <v>4.22</v>
      </c>
      <c r="L23" s="47">
        <f t="shared" si="2"/>
        <v>749348</v>
      </c>
      <c r="M23" s="47">
        <f t="shared" si="3"/>
        <v>1791020</v>
      </c>
      <c r="N23" s="49">
        <f t="shared" si="4"/>
        <v>1266476.3999999999</v>
      </c>
      <c r="O23" s="46">
        <f t="shared" si="7"/>
        <v>604800</v>
      </c>
      <c r="P23" s="46">
        <f t="shared" si="8"/>
        <v>1055000</v>
      </c>
      <c r="Q23" s="46">
        <f t="shared" si="9"/>
        <v>1659800</v>
      </c>
      <c r="R23" s="48">
        <f t="shared" si="10"/>
        <v>1135256.3999999999</v>
      </c>
      <c r="S23" s="46">
        <v>0</v>
      </c>
    </row>
    <row r="24" spans="1:19" ht="42.75" x14ac:dyDescent="0.35">
      <c r="A24" s="19" t="s">
        <v>16</v>
      </c>
      <c r="B24" s="19">
        <v>702105</v>
      </c>
      <c r="C24" s="19" t="s">
        <v>387</v>
      </c>
      <c r="D24" s="19"/>
      <c r="E24" s="46">
        <v>4.8499999999999996</v>
      </c>
      <c r="F24" s="46">
        <f t="shared" si="0"/>
        <v>380160</v>
      </c>
      <c r="G24" s="46">
        <f t="shared" si="1"/>
        <v>167552</v>
      </c>
      <c r="H24" s="46">
        <v>1.76</v>
      </c>
      <c r="I24" s="46">
        <f t="shared" si="5"/>
        <v>855930</v>
      </c>
      <c r="J24" s="46">
        <f t="shared" si="6"/>
        <v>347934</v>
      </c>
      <c r="K24" s="46">
        <v>3.09</v>
      </c>
      <c r="L24" s="47">
        <f t="shared" si="2"/>
        <v>515486</v>
      </c>
      <c r="M24" s="47">
        <f t="shared" si="3"/>
        <v>1236090</v>
      </c>
      <c r="N24" s="49">
        <f t="shared" si="4"/>
        <v>875249.8</v>
      </c>
      <c r="O24" s="46">
        <f t="shared" si="7"/>
        <v>369600</v>
      </c>
      <c r="P24" s="46">
        <f t="shared" si="8"/>
        <v>772500</v>
      </c>
      <c r="Q24" s="46">
        <f t="shared" si="9"/>
        <v>1142100</v>
      </c>
      <c r="R24" s="48">
        <f t="shared" si="10"/>
        <v>781259.8</v>
      </c>
      <c r="S24" s="46">
        <v>0</v>
      </c>
    </row>
    <row r="25" spans="1:19" ht="42.75" x14ac:dyDescent="0.35">
      <c r="A25" s="19" t="s">
        <v>16</v>
      </c>
      <c r="B25" s="19">
        <v>702110</v>
      </c>
      <c r="C25" s="19" t="s">
        <v>388</v>
      </c>
      <c r="D25" s="19"/>
      <c r="E25" s="46">
        <v>7.1</v>
      </c>
      <c r="F25" s="46">
        <f t="shared" si="0"/>
        <v>622080</v>
      </c>
      <c r="G25" s="46">
        <f t="shared" si="1"/>
        <v>274176</v>
      </c>
      <c r="H25" s="46">
        <v>2.88</v>
      </c>
      <c r="I25" s="46">
        <f t="shared" si="5"/>
        <v>1168940</v>
      </c>
      <c r="J25" s="46">
        <f t="shared" si="6"/>
        <v>475172</v>
      </c>
      <c r="K25" s="46">
        <v>4.22</v>
      </c>
      <c r="L25" s="47">
        <f t="shared" si="2"/>
        <v>749348</v>
      </c>
      <c r="M25" s="47">
        <f t="shared" si="3"/>
        <v>1791020</v>
      </c>
      <c r="N25" s="49">
        <f t="shared" si="4"/>
        <v>1266476.3999999999</v>
      </c>
      <c r="O25" s="46">
        <f t="shared" si="7"/>
        <v>604800</v>
      </c>
      <c r="P25" s="46">
        <f t="shared" si="8"/>
        <v>1055000</v>
      </c>
      <c r="Q25" s="46">
        <f t="shared" si="9"/>
        <v>1659800</v>
      </c>
      <c r="R25" s="48">
        <f t="shared" si="10"/>
        <v>1135256.3999999999</v>
      </c>
      <c r="S25" s="46">
        <v>0</v>
      </c>
    </row>
    <row r="26" spans="1:19" ht="42.75" x14ac:dyDescent="0.35">
      <c r="A26" s="19" t="s">
        <v>16</v>
      </c>
      <c r="B26" s="19">
        <v>702115</v>
      </c>
      <c r="C26" s="19" t="s">
        <v>389</v>
      </c>
      <c r="D26" s="19"/>
      <c r="E26" s="46">
        <v>9.58</v>
      </c>
      <c r="F26" s="46">
        <f t="shared" si="0"/>
        <v>805680</v>
      </c>
      <c r="G26" s="46">
        <f t="shared" si="1"/>
        <v>355096</v>
      </c>
      <c r="H26" s="46">
        <v>3.73</v>
      </c>
      <c r="I26" s="46">
        <f t="shared" si="5"/>
        <v>1620450</v>
      </c>
      <c r="J26" s="46">
        <f t="shared" si="6"/>
        <v>658710</v>
      </c>
      <c r="K26" s="46">
        <v>5.85</v>
      </c>
      <c r="L26" s="47">
        <f t="shared" si="2"/>
        <v>1013806</v>
      </c>
      <c r="M26" s="47">
        <f t="shared" si="3"/>
        <v>2426130</v>
      </c>
      <c r="N26" s="49">
        <f t="shared" si="4"/>
        <v>1716465.8</v>
      </c>
      <c r="O26" s="46">
        <f t="shared" si="7"/>
        <v>783300</v>
      </c>
      <c r="P26" s="46">
        <f t="shared" si="8"/>
        <v>1462500</v>
      </c>
      <c r="Q26" s="46">
        <f t="shared" si="9"/>
        <v>2245800</v>
      </c>
      <c r="R26" s="48">
        <f t="shared" si="10"/>
        <v>1536135.8</v>
      </c>
      <c r="S26" s="46">
        <v>0</v>
      </c>
    </row>
    <row r="27" spans="1:19" ht="28.5" x14ac:dyDescent="0.35">
      <c r="A27" s="19" t="s">
        <v>16</v>
      </c>
      <c r="B27" s="19">
        <v>702120</v>
      </c>
      <c r="C27" s="19" t="s">
        <v>390</v>
      </c>
      <c r="D27" s="19"/>
      <c r="E27" s="46">
        <v>5.7299999999999995</v>
      </c>
      <c r="F27" s="46">
        <f t="shared" si="0"/>
        <v>425520</v>
      </c>
      <c r="G27" s="46">
        <f t="shared" si="1"/>
        <v>187544</v>
      </c>
      <c r="H27" s="46">
        <v>1.97</v>
      </c>
      <c r="I27" s="46">
        <f t="shared" si="5"/>
        <v>1041519.9999999999</v>
      </c>
      <c r="J27" s="46">
        <f t="shared" si="6"/>
        <v>423376</v>
      </c>
      <c r="K27" s="46">
        <v>3.76</v>
      </c>
      <c r="L27" s="47">
        <f t="shared" si="2"/>
        <v>610920</v>
      </c>
      <c r="M27" s="47">
        <f t="shared" si="3"/>
        <v>1467040</v>
      </c>
      <c r="N27" s="49">
        <f t="shared" si="4"/>
        <v>1039396</v>
      </c>
      <c r="O27" s="46">
        <f t="shared" si="7"/>
        <v>413700</v>
      </c>
      <c r="P27" s="46">
        <f t="shared" si="8"/>
        <v>940000</v>
      </c>
      <c r="Q27" s="46">
        <f t="shared" si="9"/>
        <v>1353700</v>
      </c>
      <c r="R27" s="48">
        <f t="shared" si="10"/>
        <v>926056</v>
      </c>
      <c r="S27" s="46">
        <v>0</v>
      </c>
    </row>
    <row r="28" spans="1:19" ht="28.5" x14ac:dyDescent="0.35">
      <c r="A28" s="19" t="s">
        <v>16</v>
      </c>
      <c r="B28" s="19">
        <v>702125</v>
      </c>
      <c r="C28" s="19" t="s">
        <v>391</v>
      </c>
      <c r="D28" s="19"/>
      <c r="E28" s="46">
        <v>5.85</v>
      </c>
      <c r="F28" s="46">
        <f t="shared" si="0"/>
        <v>395280</v>
      </c>
      <c r="G28" s="46">
        <f t="shared" si="1"/>
        <v>174216</v>
      </c>
      <c r="H28" s="46">
        <v>1.83</v>
      </c>
      <c r="I28" s="46">
        <f t="shared" si="5"/>
        <v>1113539.9999999998</v>
      </c>
      <c r="J28" s="46">
        <f t="shared" si="6"/>
        <v>452651.99999999994</v>
      </c>
      <c r="K28" s="46">
        <v>4.0199999999999996</v>
      </c>
      <c r="L28" s="47">
        <f t="shared" si="2"/>
        <v>626868</v>
      </c>
      <c r="M28" s="47">
        <f t="shared" si="3"/>
        <v>1508819.9999999998</v>
      </c>
      <c r="N28" s="49">
        <f t="shared" si="4"/>
        <v>1070012.3999999999</v>
      </c>
      <c r="O28" s="46">
        <f t="shared" si="7"/>
        <v>384300</v>
      </c>
      <c r="P28" s="46">
        <f t="shared" si="8"/>
        <v>1004999.9999999999</v>
      </c>
      <c r="Q28" s="46">
        <f t="shared" si="9"/>
        <v>1389300</v>
      </c>
      <c r="R28" s="48">
        <f t="shared" si="10"/>
        <v>950492.4</v>
      </c>
      <c r="S28" s="46">
        <v>0</v>
      </c>
    </row>
    <row r="29" spans="1:19" ht="28.5" x14ac:dyDescent="0.35">
      <c r="A29" s="19" t="s">
        <v>16</v>
      </c>
      <c r="B29" s="19">
        <v>702130</v>
      </c>
      <c r="C29" s="19" t="s">
        <v>392</v>
      </c>
      <c r="D29" s="19"/>
      <c r="E29" s="46">
        <v>9.07</v>
      </c>
      <c r="F29" s="46">
        <f t="shared" si="0"/>
        <v>613440</v>
      </c>
      <c r="G29" s="46">
        <f t="shared" si="1"/>
        <v>270368</v>
      </c>
      <c r="H29" s="46">
        <v>2.84</v>
      </c>
      <c r="I29" s="46">
        <f t="shared" si="5"/>
        <v>1725710.0000000002</v>
      </c>
      <c r="J29" s="46">
        <f t="shared" si="6"/>
        <v>701498</v>
      </c>
      <c r="K29" s="46">
        <v>6.23</v>
      </c>
      <c r="L29" s="47">
        <f t="shared" si="2"/>
        <v>971866</v>
      </c>
      <c r="M29" s="47">
        <f t="shared" si="3"/>
        <v>2339150</v>
      </c>
      <c r="N29" s="49">
        <f t="shared" si="4"/>
        <v>1658843.8</v>
      </c>
      <c r="O29" s="46">
        <f t="shared" si="7"/>
        <v>596400</v>
      </c>
      <c r="P29" s="46">
        <f t="shared" si="8"/>
        <v>1557500</v>
      </c>
      <c r="Q29" s="46">
        <f t="shared" si="9"/>
        <v>2153900</v>
      </c>
      <c r="R29" s="48">
        <f t="shared" si="10"/>
        <v>1473593.8</v>
      </c>
      <c r="S29" s="46">
        <v>0</v>
      </c>
    </row>
    <row r="30" spans="1:19" ht="42.75" x14ac:dyDescent="0.35">
      <c r="A30" s="19" t="s">
        <v>16</v>
      </c>
      <c r="B30" s="19">
        <v>702135</v>
      </c>
      <c r="C30" s="19" t="s">
        <v>393</v>
      </c>
      <c r="D30" s="19"/>
      <c r="E30" s="46">
        <v>3.6499999999999995</v>
      </c>
      <c r="F30" s="46">
        <f t="shared" si="0"/>
        <v>246239.99999999997</v>
      </c>
      <c r="G30" s="46">
        <f t="shared" si="1"/>
        <v>108527.99999999999</v>
      </c>
      <c r="H30" s="46">
        <v>1.1399999999999999</v>
      </c>
      <c r="I30" s="46">
        <f t="shared" si="5"/>
        <v>695269.99999999988</v>
      </c>
      <c r="J30" s="46">
        <f t="shared" si="6"/>
        <v>282626</v>
      </c>
      <c r="K30" s="46">
        <v>2.5099999999999998</v>
      </c>
      <c r="L30" s="47">
        <f t="shared" si="2"/>
        <v>391154</v>
      </c>
      <c r="M30" s="47">
        <f t="shared" si="3"/>
        <v>941509.99999999988</v>
      </c>
      <c r="N30" s="49">
        <f t="shared" si="4"/>
        <v>667702.19999999995</v>
      </c>
      <c r="O30" s="46">
        <f t="shared" si="7"/>
        <v>239399.99999999997</v>
      </c>
      <c r="P30" s="46">
        <f t="shared" si="8"/>
        <v>627500</v>
      </c>
      <c r="Q30" s="46">
        <f t="shared" si="9"/>
        <v>866900</v>
      </c>
      <c r="R30" s="48">
        <f t="shared" si="10"/>
        <v>593092.19999999995</v>
      </c>
      <c r="S30" s="46">
        <v>0</v>
      </c>
    </row>
    <row r="31" spans="1:19" ht="28.5" x14ac:dyDescent="0.35">
      <c r="A31" s="19" t="s">
        <v>16</v>
      </c>
      <c r="B31" s="19">
        <v>702140</v>
      </c>
      <c r="C31" s="19" t="s">
        <v>394</v>
      </c>
      <c r="D31" s="19"/>
      <c r="E31" s="46">
        <v>3.36</v>
      </c>
      <c r="F31" s="46">
        <f t="shared" si="0"/>
        <v>144720</v>
      </c>
      <c r="G31" s="46">
        <f t="shared" si="1"/>
        <v>63784.000000000007</v>
      </c>
      <c r="H31" s="46">
        <v>0.67</v>
      </c>
      <c r="I31" s="46">
        <f t="shared" si="5"/>
        <v>745130</v>
      </c>
      <c r="J31" s="46">
        <f t="shared" si="6"/>
        <v>302894</v>
      </c>
      <c r="K31" s="46">
        <v>2.69</v>
      </c>
      <c r="L31" s="47">
        <f t="shared" si="2"/>
        <v>366678</v>
      </c>
      <c r="M31" s="47">
        <f t="shared" si="3"/>
        <v>889850</v>
      </c>
      <c r="N31" s="49">
        <f t="shared" si="4"/>
        <v>633175.4</v>
      </c>
      <c r="O31" s="46">
        <f t="shared" si="7"/>
        <v>140700</v>
      </c>
      <c r="P31" s="46">
        <f t="shared" si="8"/>
        <v>672500</v>
      </c>
      <c r="Q31" s="46">
        <f t="shared" si="9"/>
        <v>813200</v>
      </c>
      <c r="R31" s="48">
        <f t="shared" si="10"/>
        <v>556525.4</v>
      </c>
      <c r="S31" s="46">
        <v>0</v>
      </c>
    </row>
    <row r="32" spans="1:19" ht="28.5" x14ac:dyDescent="0.35">
      <c r="A32" s="19" t="s">
        <v>16</v>
      </c>
      <c r="B32" s="19">
        <v>702145</v>
      </c>
      <c r="C32" s="19" t="s">
        <v>395</v>
      </c>
      <c r="D32" s="19"/>
      <c r="E32" s="46">
        <v>5.1400000000000006</v>
      </c>
      <c r="F32" s="46">
        <f t="shared" si="0"/>
        <v>237600.00000000003</v>
      </c>
      <c r="G32" s="46">
        <f t="shared" si="1"/>
        <v>104720.00000000001</v>
      </c>
      <c r="H32" s="46">
        <v>1.1000000000000001</v>
      </c>
      <c r="I32" s="46">
        <f t="shared" si="5"/>
        <v>1119080</v>
      </c>
      <c r="J32" s="46">
        <f t="shared" si="6"/>
        <v>454904</v>
      </c>
      <c r="K32" s="46">
        <v>4.04</v>
      </c>
      <c r="L32" s="47">
        <f t="shared" si="2"/>
        <v>559624</v>
      </c>
      <c r="M32" s="47">
        <f t="shared" si="3"/>
        <v>1356680</v>
      </c>
      <c r="N32" s="49">
        <f t="shared" si="4"/>
        <v>964943.2</v>
      </c>
      <c r="O32" s="46">
        <f t="shared" si="7"/>
        <v>231000.00000000003</v>
      </c>
      <c r="P32" s="46">
        <f t="shared" si="8"/>
        <v>1010000</v>
      </c>
      <c r="Q32" s="46">
        <f t="shared" si="9"/>
        <v>1241000</v>
      </c>
      <c r="R32" s="48">
        <f t="shared" si="10"/>
        <v>849263.2</v>
      </c>
      <c r="S32" s="46">
        <v>0</v>
      </c>
    </row>
    <row r="33" spans="1:19" ht="42.75" x14ac:dyDescent="0.35">
      <c r="A33" s="19" t="s">
        <v>16</v>
      </c>
      <c r="B33" s="19">
        <v>702150</v>
      </c>
      <c r="C33" s="19" t="s">
        <v>396</v>
      </c>
      <c r="D33" s="19"/>
      <c r="E33" s="46">
        <v>6.08</v>
      </c>
      <c r="F33" s="46">
        <f t="shared" si="0"/>
        <v>410400</v>
      </c>
      <c r="G33" s="46">
        <f t="shared" si="1"/>
        <v>180880</v>
      </c>
      <c r="H33" s="46">
        <v>1.9</v>
      </c>
      <c r="I33" s="46">
        <f t="shared" si="5"/>
        <v>1157860</v>
      </c>
      <c r="J33" s="46">
        <f t="shared" si="6"/>
        <v>470667.99999999994</v>
      </c>
      <c r="K33" s="46">
        <v>4.18</v>
      </c>
      <c r="L33" s="47">
        <f t="shared" si="2"/>
        <v>651548</v>
      </c>
      <c r="M33" s="47">
        <f t="shared" si="3"/>
        <v>1568260</v>
      </c>
      <c r="N33" s="49">
        <f t="shared" si="4"/>
        <v>1112176.3999999999</v>
      </c>
      <c r="O33" s="46">
        <f t="shared" si="7"/>
        <v>399000</v>
      </c>
      <c r="P33" s="46">
        <f t="shared" si="8"/>
        <v>1044999.9999999999</v>
      </c>
      <c r="Q33" s="46">
        <f t="shared" si="9"/>
        <v>1444000</v>
      </c>
      <c r="R33" s="48">
        <f t="shared" si="10"/>
        <v>987916.4</v>
      </c>
      <c r="S33" s="46">
        <v>0</v>
      </c>
    </row>
    <row r="34" spans="1:19" ht="28.5" x14ac:dyDescent="0.35">
      <c r="A34" s="19" t="s">
        <v>16</v>
      </c>
      <c r="B34" s="19">
        <v>702155</v>
      </c>
      <c r="C34" s="19" t="s">
        <v>397</v>
      </c>
      <c r="D34" s="19"/>
      <c r="E34" s="46">
        <v>6.08</v>
      </c>
      <c r="F34" s="46">
        <f t="shared" si="0"/>
        <v>410400</v>
      </c>
      <c r="G34" s="46">
        <f t="shared" si="1"/>
        <v>180880</v>
      </c>
      <c r="H34" s="46">
        <v>1.9</v>
      </c>
      <c r="I34" s="46">
        <f t="shared" si="5"/>
        <v>1157860</v>
      </c>
      <c r="J34" s="46">
        <f t="shared" si="6"/>
        <v>470667.99999999994</v>
      </c>
      <c r="K34" s="46">
        <v>4.18</v>
      </c>
      <c r="L34" s="47">
        <f t="shared" si="2"/>
        <v>651548</v>
      </c>
      <c r="M34" s="47">
        <f t="shared" si="3"/>
        <v>1568260</v>
      </c>
      <c r="N34" s="49">
        <f t="shared" si="4"/>
        <v>1112176.3999999999</v>
      </c>
      <c r="O34" s="46">
        <f t="shared" si="7"/>
        <v>399000</v>
      </c>
      <c r="P34" s="46">
        <f t="shared" si="8"/>
        <v>1044999.9999999999</v>
      </c>
      <c r="Q34" s="46">
        <f t="shared" si="9"/>
        <v>1444000</v>
      </c>
      <c r="R34" s="48">
        <f t="shared" si="10"/>
        <v>987916.4</v>
      </c>
      <c r="S34" s="46">
        <v>0</v>
      </c>
    </row>
    <row r="35" spans="1:19" ht="28.5" x14ac:dyDescent="0.35">
      <c r="A35" s="19" t="s">
        <v>16</v>
      </c>
      <c r="B35" s="19">
        <v>702160</v>
      </c>
      <c r="C35" s="19" t="s">
        <v>398</v>
      </c>
      <c r="D35" s="19"/>
      <c r="E35" s="46">
        <v>5.58</v>
      </c>
      <c r="F35" s="46">
        <f t="shared" si="0"/>
        <v>306720</v>
      </c>
      <c r="G35" s="46">
        <f t="shared" si="1"/>
        <v>135184</v>
      </c>
      <c r="H35" s="46">
        <v>1.42</v>
      </c>
      <c r="I35" s="46">
        <f t="shared" si="5"/>
        <v>1152320</v>
      </c>
      <c r="J35" s="46">
        <f t="shared" si="6"/>
        <v>468416</v>
      </c>
      <c r="K35" s="46">
        <v>4.16</v>
      </c>
      <c r="L35" s="47">
        <f t="shared" si="2"/>
        <v>603600</v>
      </c>
      <c r="M35" s="47">
        <f t="shared" si="3"/>
        <v>1459040</v>
      </c>
      <c r="N35" s="49">
        <f t="shared" si="4"/>
        <v>1036520</v>
      </c>
      <c r="O35" s="46">
        <f t="shared" si="7"/>
        <v>298200</v>
      </c>
      <c r="P35" s="46">
        <f t="shared" si="8"/>
        <v>1040000</v>
      </c>
      <c r="Q35" s="46">
        <f t="shared" si="9"/>
        <v>1338200</v>
      </c>
      <c r="R35" s="48">
        <f t="shared" si="10"/>
        <v>915680</v>
      </c>
      <c r="S35" s="46">
        <v>0</v>
      </c>
    </row>
    <row r="36" spans="1:19" ht="28.5" x14ac:dyDescent="0.35">
      <c r="A36" s="19" t="s">
        <v>16</v>
      </c>
      <c r="B36" s="19">
        <v>702165</v>
      </c>
      <c r="C36" s="19" t="s">
        <v>399</v>
      </c>
      <c r="D36" s="19"/>
      <c r="E36" s="46">
        <v>8.5300000000000011</v>
      </c>
      <c r="F36" s="46">
        <f t="shared" si="0"/>
        <v>468720</v>
      </c>
      <c r="G36" s="46">
        <f t="shared" si="1"/>
        <v>206584</v>
      </c>
      <c r="H36" s="46">
        <v>2.17</v>
      </c>
      <c r="I36" s="46">
        <f t="shared" si="5"/>
        <v>1761720</v>
      </c>
      <c r="J36" s="46">
        <f t="shared" si="6"/>
        <v>716136</v>
      </c>
      <c r="K36" s="46">
        <v>6.36</v>
      </c>
      <c r="L36" s="47">
        <f t="shared" si="2"/>
        <v>922720</v>
      </c>
      <c r="M36" s="47">
        <f t="shared" si="3"/>
        <v>2230440</v>
      </c>
      <c r="N36" s="49">
        <f t="shared" si="4"/>
        <v>1584536</v>
      </c>
      <c r="O36" s="46">
        <f t="shared" si="7"/>
        <v>455700</v>
      </c>
      <c r="P36" s="46">
        <f t="shared" si="8"/>
        <v>1590000</v>
      </c>
      <c r="Q36" s="46">
        <f t="shared" si="9"/>
        <v>2045700</v>
      </c>
      <c r="R36" s="48">
        <f t="shared" si="10"/>
        <v>1399796</v>
      </c>
      <c r="S36" s="46">
        <v>0</v>
      </c>
    </row>
    <row r="37" spans="1:19" ht="57" x14ac:dyDescent="0.35">
      <c r="A37" s="19" t="s">
        <v>16</v>
      </c>
      <c r="B37" s="19">
        <v>702170</v>
      </c>
      <c r="C37" s="19" t="s">
        <v>400</v>
      </c>
      <c r="D37" s="19" t="s">
        <v>401</v>
      </c>
      <c r="E37" s="46">
        <v>5.3000000000000007</v>
      </c>
      <c r="F37" s="46">
        <f t="shared" si="0"/>
        <v>345600</v>
      </c>
      <c r="G37" s="46">
        <f t="shared" si="1"/>
        <v>152320</v>
      </c>
      <c r="H37" s="46">
        <v>1.6</v>
      </c>
      <c r="I37" s="46">
        <f t="shared" si="5"/>
        <v>1024900</v>
      </c>
      <c r="J37" s="46">
        <f t="shared" si="6"/>
        <v>416620</v>
      </c>
      <c r="K37" s="46">
        <v>3.7</v>
      </c>
      <c r="L37" s="47">
        <f t="shared" si="2"/>
        <v>568940</v>
      </c>
      <c r="M37" s="47">
        <f t="shared" si="3"/>
        <v>1370500</v>
      </c>
      <c r="N37" s="49">
        <f t="shared" si="4"/>
        <v>972242</v>
      </c>
      <c r="O37" s="46">
        <f t="shared" si="7"/>
        <v>336000</v>
      </c>
      <c r="P37" s="46">
        <f t="shared" si="8"/>
        <v>925000</v>
      </c>
      <c r="Q37" s="46">
        <f t="shared" si="9"/>
        <v>1261000</v>
      </c>
      <c r="R37" s="48">
        <f t="shared" si="10"/>
        <v>862742</v>
      </c>
      <c r="S37" s="46">
        <v>0</v>
      </c>
    </row>
    <row r="38" spans="1:19" ht="57" x14ac:dyDescent="0.35">
      <c r="A38" s="19" t="s">
        <v>16</v>
      </c>
      <c r="B38" s="19">
        <v>702175</v>
      </c>
      <c r="C38" s="19" t="s">
        <v>402</v>
      </c>
      <c r="D38" s="19" t="s">
        <v>401</v>
      </c>
      <c r="E38" s="46">
        <v>6.5</v>
      </c>
      <c r="F38" s="46">
        <f t="shared" si="0"/>
        <v>367200</v>
      </c>
      <c r="G38" s="46">
        <f t="shared" si="1"/>
        <v>161840</v>
      </c>
      <c r="H38" s="46">
        <v>1.7</v>
      </c>
      <c r="I38" s="46">
        <f t="shared" si="5"/>
        <v>1329600</v>
      </c>
      <c r="J38" s="46">
        <f t="shared" si="6"/>
        <v>540480</v>
      </c>
      <c r="K38" s="46">
        <v>4.8</v>
      </c>
      <c r="L38" s="47">
        <f t="shared" si="2"/>
        <v>702320</v>
      </c>
      <c r="M38" s="47">
        <f t="shared" si="3"/>
        <v>1696800</v>
      </c>
      <c r="N38" s="49">
        <f t="shared" si="4"/>
        <v>1205176</v>
      </c>
      <c r="O38" s="46">
        <f t="shared" si="7"/>
        <v>357000</v>
      </c>
      <c r="P38" s="46">
        <f t="shared" si="8"/>
        <v>1200000</v>
      </c>
      <c r="Q38" s="46">
        <f t="shared" si="9"/>
        <v>1557000</v>
      </c>
      <c r="R38" s="48">
        <f t="shared" si="10"/>
        <v>1065376</v>
      </c>
      <c r="S38" s="46">
        <v>0</v>
      </c>
    </row>
    <row r="39" spans="1:19" ht="28.5" x14ac:dyDescent="0.35">
      <c r="A39" s="19" t="s">
        <v>16</v>
      </c>
      <c r="B39" s="19">
        <v>702180</v>
      </c>
      <c r="C39" s="19" t="s">
        <v>403</v>
      </c>
      <c r="D39" s="19"/>
      <c r="E39" s="46">
        <v>5.85</v>
      </c>
      <c r="F39" s="46">
        <f t="shared" si="0"/>
        <v>395280</v>
      </c>
      <c r="G39" s="46">
        <f t="shared" si="1"/>
        <v>174216</v>
      </c>
      <c r="H39" s="46">
        <v>1.83</v>
      </c>
      <c r="I39" s="46">
        <f t="shared" si="5"/>
        <v>1113539.9999999998</v>
      </c>
      <c r="J39" s="46">
        <f t="shared" si="6"/>
        <v>452651.99999999994</v>
      </c>
      <c r="K39" s="46">
        <v>4.0199999999999996</v>
      </c>
      <c r="L39" s="47">
        <f t="shared" si="2"/>
        <v>626868</v>
      </c>
      <c r="M39" s="47">
        <f t="shared" si="3"/>
        <v>1508819.9999999998</v>
      </c>
      <c r="N39" s="49">
        <f t="shared" si="4"/>
        <v>1070012.3999999999</v>
      </c>
      <c r="O39" s="46">
        <f t="shared" si="7"/>
        <v>384300</v>
      </c>
      <c r="P39" s="46">
        <f t="shared" si="8"/>
        <v>1004999.9999999999</v>
      </c>
      <c r="Q39" s="46">
        <f t="shared" si="9"/>
        <v>1389300</v>
      </c>
      <c r="R39" s="48">
        <f t="shared" si="10"/>
        <v>950492.4</v>
      </c>
      <c r="S39" s="46">
        <v>0</v>
      </c>
    </row>
    <row r="40" spans="1:19" ht="59.25" customHeight="1" x14ac:dyDescent="0.35">
      <c r="A40" s="19" t="s">
        <v>16</v>
      </c>
      <c r="B40" s="19">
        <v>702185</v>
      </c>
      <c r="C40" s="19" t="s">
        <v>404</v>
      </c>
      <c r="D40" s="19"/>
      <c r="E40" s="46">
        <v>6.7299999999999995</v>
      </c>
      <c r="F40" s="46">
        <f t="shared" si="0"/>
        <v>369360</v>
      </c>
      <c r="G40" s="46">
        <f t="shared" si="1"/>
        <v>162792</v>
      </c>
      <c r="H40" s="46">
        <v>1.71</v>
      </c>
      <c r="I40" s="46">
        <f t="shared" si="5"/>
        <v>1390539.9999999998</v>
      </c>
      <c r="J40" s="46">
        <f t="shared" si="6"/>
        <v>565252</v>
      </c>
      <c r="K40" s="46">
        <v>5.0199999999999996</v>
      </c>
      <c r="L40" s="47">
        <f t="shared" si="2"/>
        <v>728044</v>
      </c>
      <c r="M40" s="47">
        <f t="shared" si="3"/>
        <v>1759899.9999999998</v>
      </c>
      <c r="N40" s="49">
        <f t="shared" si="4"/>
        <v>1250269.1999999997</v>
      </c>
      <c r="O40" s="46">
        <f t="shared" si="7"/>
        <v>359100</v>
      </c>
      <c r="P40" s="46">
        <f t="shared" si="8"/>
        <v>1255000</v>
      </c>
      <c r="Q40" s="46">
        <f t="shared" si="9"/>
        <v>1614100</v>
      </c>
      <c r="R40" s="48">
        <f t="shared" si="10"/>
        <v>1104469.2</v>
      </c>
      <c r="S40" s="46">
        <v>0</v>
      </c>
    </row>
    <row r="41" spans="1:19" ht="28.5" x14ac:dyDescent="0.35">
      <c r="A41" s="19" t="s">
        <v>16</v>
      </c>
      <c r="B41" s="19">
        <v>702190</v>
      </c>
      <c r="C41" s="19" t="s">
        <v>405</v>
      </c>
      <c r="D41" s="19"/>
      <c r="E41" s="46">
        <v>8.65</v>
      </c>
      <c r="F41" s="46">
        <f t="shared" si="0"/>
        <v>585360</v>
      </c>
      <c r="G41" s="46">
        <f t="shared" si="1"/>
        <v>257992</v>
      </c>
      <c r="H41" s="46">
        <v>2.71</v>
      </c>
      <c r="I41" s="46">
        <f t="shared" si="5"/>
        <v>1645380</v>
      </c>
      <c r="J41" s="46">
        <f t="shared" si="6"/>
        <v>668844</v>
      </c>
      <c r="K41" s="46">
        <v>5.94</v>
      </c>
      <c r="L41" s="47">
        <f t="shared" si="2"/>
        <v>926836</v>
      </c>
      <c r="M41" s="47">
        <f t="shared" si="3"/>
        <v>2230740</v>
      </c>
      <c r="N41" s="49">
        <f t="shared" si="4"/>
        <v>1581954.8</v>
      </c>
      <c r="O41" s="46">
        <f t="shared" si="7"/>
        <v>569100</v>
      </c>
      <c r="P41" s="46">
        <f t="shared" si="8"/>
        <v>1485000</v>
      </c>
      <c r="Q41" s="46">
        <f t="shared" si="9"/>
        <v>2054100</v>
      </c>
      <c r="R41" s="48">
        <f t="shared" si="10"/>
        <v>1405314.8</v>
      </c>
      <c r="S41" s="46">
        <v>0</v>
      </c>
    </row>
    <row r="42" spans="1:19" ht="28.5" x14ac:dyDescent="0.35">
      <c r="A42" s="19" t="s">
        <v>16</v>
      </c>
      <c r="B42" s="19">
        <v>702195</v>
      </c>
      <c r="C42" s="19" t="s">
        <v>406</v>
      </c>
      <c r="D42" s="19"/>
      <c r="E42" s="46">
        <v>7.22</v>
      </c>
      <c r="F42" s="46">
        <f t="shared" si="0"/>
        <v>565920</v>
      </c>
      <c r="G42" s="46">
        <f t="shared" si="1"/>
        <v>249424</v>
      </c>
      <c r="H42" s="46">
        <v>2.62</v>
      </c>
      <c r="I42" s="46">
        <f t="shared" si="5"/>
        <v>1274200</v>
      </c>
      <c r="J42" s="46">
        <f t="shared" si="6"/>
        <v>517959.99999999994</v>
      </c>
      <c r="K42" s="46">
        <v>4.5999999999999996</v>
      </c>
      <c r="L42" s="47">
        <f t="shared" si="2"/>
        <v>767384</v>
      </c>
      <c r="M42" s="47">
        <f t="shared" si="3"/>
        <v>1840120</v>
      </c>
      <c r="N42" s="49">
        <f t="shared" si="4"/>
        <v>1302951.2000000002</v>
      </c>
      <c r="O42" s="46">
        <f t="shared" si="7"/>
        <v>550200</v>
      </c>
      <c r="P42" s="46">
        <f t="shared" si="8"/>
        <v>1150000</v>
      </c>
      <c r="Q42" s="46">
        <f t="shared" si="9"/>
        <v>1700200</v>
      </c>
      <c r="R42" s="48">
        <f t="shared" si="10"/>
        <v>1163031.2000000002</v>
      </c>
      <c r="S42" s="46">
        <v>0</v>
      </c>
    </row>
    <row r="43" spans="1:19" ht="28.5" x14ac:dyDescent="0.35">
      <c r="A43" s="19" t="s">
        <v>16</v>
      </c>
      <c r="B43" s="19">
        <v>702200</v>
      </c>
      <c r="C43" s="19" t="s">
        <v>407</v>
      </c>
      <c r="D43" s="19"/>
      <c r="E43" s="46">
        <v>4.99</v>
      </c>
      <c r="F43" s="46">
        <f t="shared" si="0"/>
        <v>336960</v>
      </c>
      <c r="G43" s="46">
        <f t="shared" si="1"/>
        <v>148512</v>
      </c>
      <c r="H43" s="46">
        <v>1.56</v>
      </c>
      <c r="I43" s="46">
        <f t="shared" si="5"/>
        <v>950110</v>
      </c>
      <c r="J43" s="46">
        <f t="shared" si="6"/>
        <v>386218</v>
      </c>
      <c r="K43" s="46">
        <v>3.43</v>
      </c>
      <c r="L43" s="47">
        <f t="shared" si="2"/>
        <v>534730</v>
      </c>
      <c r="M43" s="47">
        <f t="shared" si="3"/>
        <v>1287070</v>
      </c>
      <c r="N43" s="49">
        <f t="shared" si="4"/>
        <v>912759</v>
      </c>
      <c r="O43" s="46">
        <f t="shared" si="7"/>
        <v>327600</v>
      </c>
      <c r="P43" s="46">
        <f t="shared" si="8"/>
        <v>857500</v>
      </c>
      <c r="Q43" s="46">
        <f t="shared" si="9"/>
        <v>1185100</v>
      </c>
      <c r="R43" s="48">
        <f t="shared" si="10"/>
        <v>810789</v>
      </c>
      <c r="S43" s="46">
        <v>0</v>
      </c>
    </row>
    <row r="44" spans="1:19" ht="16.5" x14ac:dyDescent="0.35">
      <c r="A44" s="19" t="s">
        <v>16</v>
      </c>
      <c r="B44" s="19">
        <v>702205</v>
      </c>
      <c r="C44" s="19" t="s">
        <v>408</v>
      </c>
      <c r="D44" s="19"/>
      <c r="E44" s="46">
        <v>5.47</v>
      </c>
      <c r="F44" s="46">
        <f t="shared" si="0"/>
        <v>369360</v>
      </c>
      <c r="G44" s="46">
        <f t="shared" si="1"/>
        <v>162792</v>
      </c>
      <c r="H44" s="46">
        <v>1.71</v>
      </c>
      <c r="I44" s="46">
        <f t="shared" si="5"/>
        <v>1041519.9999999999</v>
      </c>
      <c r="J44" s="46">
        <f t="shared" si="6"/>
        <v>423376</v>
      </c>
      <c r="K44" s="46">
        <v>3.76</v>
      </c>
      <c r="L44" s="47">
        <f t="shared" si="2"/>
        <v>586168</v>
      </c>
      <c r="M44" s="47">
        <f t="shared" si="3"/>
        <v>1410880</v>
      </c>
      <c r="N44" s="49">
        <f t="shared" si="4"/>
        <v>1000562.4</v>
      </c>
      <c r="O44" s="46">
        <f t="shared" si="7"/>
        <v>359100</v>
      </c>
      <c r="P44" s="46">
        <f t="shared" si="8"/>
        <v>940000</v>
      </c>
      <c r="Q44" s="46">
        <f t="shared" si="9"/>
        <v>1299100</v>
      </c>
      <c r="R44" s="48">
        <f t="shared" si="10"/>
        <v>888782.4</v>
      </c>
      <c r="S44" s="46">
        <v>0</v>
      </c>
    </row>
    <row r="45" spans="1:19" ht="28.5" x14ac:dyDescent="0.35">
      <c r="A45" s="19" t="s">
        <v>16</v>
      </c>
      <c r="B45" s="19">
        <v>702210</v>
      </c>
      <c r="C45" s="19" t="s">
        <v>409</v>
      </c>
      <c r="D45" s="19"/>
      <c r="E45" s="46">
        <v>8.370000000000001</v>
      </c>
      <c r="F45" s="46">
        <f t="shared" si="0"/>
        <v>565920</v>
      </c>
      <c r="G45" s="46">
        <f t="shared" si="1"/>
        <v>249424</v>
      </c>
      <c r="H45" s="46">
        <v>2.62</v>
      </c>
      <c r="I45" s="46">
        <f t="shared" si="5"/>
        <v>1592750</v>
      </c>
      <c r="J45" s="46">
        <f t="shared" si="6"/>
        <v>647450</v>
      </c>
      <c r="K45" s="46">
        <v>5.75</v>
      </c>
      <c r="L45" s="47">
        <f t="shared" si="2"/>
        <v>896874</v>
      </c>
      <c r="M45" s="47">
        <f t="shared" si="3"/>
        <v>2158670</v>
      </c>
      <c r="N45" s="49">
        <f t="shared" si="4"/>
        <v>1530858.2000000002</v>
      </c>
      <c r="O45" s="46">
        <f t="shared" si="7"/>
        <v>550200</v>
      </c>
      <c r="P45" s="46">
        <f t="shared" si="8"/>
        <v>1437500</v>
      </c>
      <c r="Q45" s="46">
        <f t="shared" si="9"/>
        <v>1987700</v>
      </c>
      <c r="R45" s="48">
        <f t="shared" si="10"/>
        <v>1359888.2000000002</v>
      </c>
      <c r="S45" s="46">
        <v>0</v>
      </c>
    </row>
    <row r="46" spans="1:19" ht="16.5" x14ac:dyDescent="0.35">
      <c r="A46" s="19" t="s">
        <v>16</v>
      </c>
      <c r="B46" s="19">
        <v>702215</v>
      </c>
      <c r="C46" s="19" t="s">
        <v>410</v>
      </c>
      <c r="D46" s="19"/>
      <c r="E46" s="46">
        <v>5.47</v>
      </c>
      <c r="F46" s="46">
        <f t="shared" si="0"/>
        <v>369360</v>
      </c>
      <c r="G46" s="46">
        <f t="shared" si="1"/>
        <v>162792</v>
      </c>
      <c r="H46" s="46">
        <v>1.71</v>
      </c>
      <c r="I46" s="46">
        <f t="shared" si="5"/>
        <v>1041519.9999999999</v>
      </c>
      <c r="J46" s="46">
        <f t="shared" si="6"/>
        <v>423376</v>
      </c>
      <c r="K46" s="46">
        <v>3.76</v>
      </c>
      <c r="L46" s="47">
        <f t="shared" si="2"/>
        <v>586168</v>
      </c>
      <c r="M46" s="47">
        <f t="shared" si="3"/>
        <v>1410880</v>
      </c>
      <c r="N46" s="49">
        <f t="shared" si="4"/>
        <v>1000562.4</v>
      </c>
      <c r="O46" s="46">
        <f t="shared" si="7"/>
        <v>359100</v>
      </c>
      <c r="P46" s="46">
        <f t="shared" si="8"/>
        <v>940000</v>
      </c>
      <c r="Q46" s="46">
        <f t="shared" si="9"/>
        <v>1299100</v>
      </c>
      <c r="R46" s="48">
        <f t="shared" si="10"/>
        <v>888782.4</v>
      </c>
      <c r="S46" s="46">
        <v>0</v>
      </c>
    </row>
    <row r="47" spans="1:19" ht="28.5" x14ac:dyDescent="0.35">
      <c r="A47" s="19" t="s">
        <v>16</v>
      </c>
      <c r="B47" s="19">
        <v>702220</v>
      </c>
      <c r="C47" s="19" t="s">
        <v>411</v>
      </c>
      <c r="D47" s="19"/>
      <c r="E47" s="46">
        <v>3.6499999999999995</v>
      </c>
      <c r="F47" s="46">
        <f t="shared" si="0"/>
        <v>246239.99999999997</v>
      </c>
      <c r="G47" s="46">
        <f t="shared" si="1"/>
        <v>108527.99999999999</v>
      </c>
      <c r="H47" s="46">
        <v>1.1399999999999999</v>
      </c>
      <c r="I47" s="46">
        <f t="shared" si="5"/>
        <v>695269.99999999988</v>
      </c>
      <c r="J47" s="46">
        <f t="shared" si="6"/>
        <v>282626</v>
      </c>
      <c r="K47" s="46">
        <v>2.5099999999999998</v>
      </c>
      <c r="L47" s="47">
        <f t="shared" si="2"/>
        <v>391154</v>
      </c>
      <c r="M47" s="47">
        <f t="shared" si="3"/>
        <v>941509.99999999988</v>
      </c>
      <c r="N47" s="49">
        <f t="shared" si="4"/>
        <v>667702.19999999995</v>
      </c>
      <c r="O47" s="46">
        <f t="shared" si="7"/>
        <v>239399.99999999997</v>
      </c>
      <c r="P47" s="46">
        <f t="shared" si="8"/>
        <v>627500</v>
      </c>
      <c r="Q47" s="46">
        <f t="shared" si="9"/>
        <v>866900</v>
      </c>
      <c r="R47" s="48">
        <f t="shared" si="10"/>
        <v>593092.19999999995</v>
      </c>
      <c r="S47" s="46">
        <v>0</v>
      </c>
    </row>
    <row r="48" spans="1:19" ht="28.5" x14ac:dyDescent="0.35">
      <c r="A48" s="19" t="s">
        <v>16</v>
      </c>
      <c r="B48" s="19">
        <v>702225</v>
      </c>
      <c r="C48" s="19" t="s">
        <v>412</v>
      </c>
      <c r="D48" s="19"/>
      <c r="E48" s="46">
        <v>4.33</v>
      </c>
      <c r="F48" s="46">
        <f t="shared" si="0"/>
        <v>339120</v>
      </c>
      <c r="G48" s="46">
        <f t="shared" si="1"/>
        <v>149464</v>
      </c>
      <c r="H48" s="46">
        <v>1.57</v>
      </c>
      <c r="I48" s="46">
        <f t="shared" si="5"/>
        <v>764519.99999999988</v>
      </c>
      <c r="J48" s="46">
        <f t="shared" si="6"/>
        <v>310776</v>
      </c>
      <c r="K48" s="46">
        <v>2.76</v>
      </c>
      <c r="L48" s="47">
        <f t="shared" si="2"/>
        <v>460240</v>
      </c>
      <c r="M48" s="47">
        <f t="shared" si="3"/>
        <v>1103640</v>
      </c>
      <c r="N48" s="49">
        <f t="shared" si="4"/>
        <v>781472</v>
      </c>
      <c r="O48" s="46">
        <f t="shared" si="7"/>
        <v>329700</v>
      </c>
      <c r="P48" s="46">
        <f t="shared" si="8"/>
        <v>690000</v>
      </c>
      <c r="Q48" s="46">
        <f t="shared" si="9"/>
        <v>1019700</v>
      </c>
      <c r="R48" s="48">
        <f t="shared" si="10"/>
        <v>697532</v>
      </c>
      <c r="S48" s="46">
        <v>0</v>
      </c>
    </row>
    <row r="49" spans="1:19" ht="42.75" x14ac:dyDescent="0.35">
      <c r="A49" s="19" t="s">
        <v>16</v>
      </c>
      <c r="B49" s="19">
        <v>702230</v>
      </c>
      <c r="C49" s="19" t="s">
        <v>413</v>
      </c>
      <c r="D49" s="19"/>
      <c r="E49" s="46">
        <v>6.43</v>
      </c>
      <c r="F49" s="46">
        <f t="shared" si="0"/>
        <v>477360</v>
      </c>
      <c r="G49" s="46">
        <f t="shared" si="1"/>
        <v>210392</v>
      </c>
      <c r="H49" s="46">
        <v>2.21</v>
      </c>
      <c r="I49" s="46">
        <f t="shared" si="5"/>
        <v>1168940</v>
      </c>
      <c r="J49" s="46">
        <f t="shared" si="6"/>
        <v>475172</v>
      </c>
      <c r="K49" s="46">
        <v>4.22</v>
      </c>
      <c r="L49" s="47">
        <f t="shared" si="2"/>
        <v>685564</v>
      </c>
      <c r="M49" s="47">
        <f t="shared" si="3"/>
        <v>1646300</v>
      </c>
      <c r="N49" s="49">
        <f t="shared" si="4"/>
        <v>1166405.2</v>
      </c>
      <c r="O49" s="46">
        <f t="shared" si="7"/>
        <v>464100</v>
      </c>
      <c r="P49" s="46">
        <f t="shared" si="8"/>
        <v>1055000</v>
      </c>
      <c r="Q49" s="46">
        <f t="shared" si="9"/>
        <v>1519100</v>
      </c>
      <c r="R49" s="48">
        <f t="shared" si="10"/>
        <v>1039205.2</v>
      </c>
      <c r="S49" s="46">
        <v>0</v>
      </c>
    </row>
    <row r="50" spans="1:19" ht="16.5" x14ac:dyDescent="0.35">
      <c r="A50" s="19" t="s">
        <v>16</v>
      </c>
      <c r="B50" s="19">
        <v>702235</v>
      </c>
      <c r="C50" s="19" t="s">
        <v>414</v>
      </c>
      <c r="D50" s="19"/>
      <c r="E50" s="46">
        <v>5.47</v>
      </c>
      <c r="F50" s="46">
        <f t="shared" si="0"/>
        <v>369360</v>
      </c>
      <c r="G50" s="46">
        <f t="shared" si="1"/>
        <v>162792</v>
      </c>
      <c r="H50" s="46">
        <v>1.71</v>
      </c>
      <c r="I50" s="46">
        <f t="shared" si="5"/>
        <v>1041519.9999999999</v>
      </c>
      <c r="J50" s="46">
        <f t="shared" si="6"/>
        <v>423376</v>
      </c>
      <c r="K50" s="46">
        <v>3.76</v>
      </c>
      <c r="L50" s="47">
        <f t="shared" si="2"/>
        <v>586168</v>
      </c>
      <c r="M50" s="47">
        <f t="shared" si="3"/>
        <v>1410880</v>
      </c>
      <c r="N50" s="49">
        <f t="shared" si="4"/>
        <v>1000562.4</v>
      </c>
      <c r="O50" s="46">
        <f t="shared" si="7"/>
        <v>359100</v>
      </c>
      <c r="P50" s="46">
        <f t="shared" si="8"/>
        <v>940000</v>
      </c>
      <c r="Q50" s="46">
        <f t="shared" si="9"/>
        <v>1299100</v>
      </c>
      <c r="R50" s="48">
        <f t="shared" si="10"/>
        <v>888782.4</v>
      </c>
      <c r="S50" s="46">
        <v>0</v>
      </c>
    </row>
    <row r="51" spans="1:19" ht="28.5" x14ac:dyDescent="0.35">
      <c r="A51" s="19" t="s">
        <v>16</v>
      </c>
      <c r="B51" s="19">
        <v>702240</v>
      </c>
      <c r="C51" s="19" t="s">
        <v>415</v>
      </c>
      <c r="D51" s="19"/>
      <c r="E51" s="46">
        <v>4.88</v>
      </c>
      <c r="F51" s="46">
        <f t="shared" si="0"/>
        <v>306720</v>
      </c>
      <c r="G51" s="46">
        <f t="shared" si="1"/>
        <v>135184</v>
      </c>
      <c r="H51" s="46">
        <v>1.42</v>
      </c>
      <c r="I51" s="46">
        <f t="shared" si="5"/>
        <v>958420</v>
      </c>
      <c r="J51" s="46">
        <f t="shared" si="6"/>
        <v>389596</v>
      </c>
      <c r="K51" s="46">
        <v>3.46</v>
      </c>
      <c r="L51" s="47">
        <f t="shared" si="2"/>
        <v>524780</v>
      </c>
      <c r="M51" s="47">
        <f t="shared" si="3"/>
        <v>1265140</v>
      </c>
      <c r="N51" s="49">
        <f t="shared" si="4"/>
        <v>897794</v>
      </c>
      <c r="O51" s="46">
        <f t="shared" si="7"/>
        <v>298200</v>
      </c>
      <c r="P51" s="46">
        <f t="shared" si="8"/>
        <v>865000</v>
      </c>
      <c r="Q51" s="46">
        <f t="shared" si="9"/>
        <v>1163200</v>
      </c>
      <c r="R51" s="48">
        <f t="shared" si="10"/>
        <v>795854</v>
      </c>
      <c r="S51" s="46">
        <v>0</v>
      </c>
    </row>
    <row r="52" spans="1:19" ht="28.5" x14ac:dyDescent="0.35">
      <c r="A52" s="19" t="s">
        <v>16</v>
      </c>
      <c r="B52" s="19">
        <v>702245</v>
      </c>
      <c r="C52" s="19" t="s">
        <v>416</v>
      </c>
      <c r="D52" s="19"/>
      <c r="E52" s="46">
        <v>5.6499999999999995</v>
      </c>
      <c r="F52" s="46">
        <f t="shared" si="0"/>
        <v>408240</v>
      </c>
      <c r="G52" s="46">
        <f t="shared" si="1"/>
        <v>179928</v>
      </c>
      <c r="H52" s="46">
        <v>1.89</v>
      </c>
      <c r="I52" s="46">
        <f t="shared" si="5"/>
        <v>1041519.9999999999</v>
      </c>
      <c r="J52" s="46">
        <f t="shared" si="6"/>
        <v>423376</v>
      </c>
      <c r="K52" s="46">
        <v>3.76</v>
      </c>
      <c r="L52" s="47">
        <f t="shared" si="2"/>
        <v>603304</v>
      </c>
      <c r="M52" s="47">
        <f t="shared" si="3"/>
        <v>1449760</v>
      </c>
      <c r="N52" s="49">
        <f t="shared" si="4"/>
        <v>1027447.2</v>
      </c>
      <c r="O52" s="46">
        <f t="shared" si="7"/>
        <v>396900</v>
      </c>
      <c r="P52" s="46">
        <f t="shared" si="8"/>
        <v>940000</v>
      </c>
      <c r="Q52" s="46">
        <f t="shared" si="9"/>
        <v>1336900</v>
      </c>
      <c r="R52" s="48">
        <f t="shared" si="10"/>
        <v>914587.2</v>
      </c>
      <c r="S52" s="46">
        <v>0</v>
      </c>
    </row>
    <row r="53" spans="1:19" ht="28.5" x14ac:dyDescent="0.35">
      <c r="A53" s="19" t="s">
        <v>16</v>
      </c>
      <c r="B53" s="19">
        <v>702250</v>
      </c>
      <c r="C53" s="19" t="s">
        <v>417</v>
      </c>
      <c r="D53" s="19"/>
      <c r="E53" s="46">
        <v>8.3999999999999986</v>
      </c>
      <c r="F53" s="46">
        <f t="shared" si="0"/>
        <v>568080</v>
      </c>
      <c r="G53" s="46">
        <f t="shared" si="1"/>
        <v>250376</v>
      </c>
      <c r="H53" s="46">
        <v>2.63</v>
      </c>
      <c r="I53" s="46">
        <f t="shared" si="5"/>
        <v>1598289.9999999998</v>
      </c>
      <c r="J53" s="46">
        <f t="shared" si="6"/>
        <v>649702</v>
      </c>
      <c r="K53" s="46">
        <v>5.77</v>
      </c>
      <c r="L53" s="47">
        <f t="shared" si="2"/>
        <v>900078</v>
      </c>
      <c r="M53" s="47">
        <f t="shared" si="3"/>
        <v>2166370</v>
      </c>
      <c r="N53" s="49">
        <f t="shared" si="4"/>
        <v>1536315.4</v>
      </c>
      <c r="O53" s="46">
        <f t="shared" si="7"/>
        <v>552300</v>
      </c>
      <c r="P53" s="46">
        <f t="shared" si="8"/>
        <v>1442500</v>
      </c>
      <c r="Q53" s="46">
        <f t="shared" si="9"/>
        <v>1994800</v>
      </c>
      <c r="R53" s="48">
        <f t="shared" si="10"/>
        <v>1364745.4</v>
      </c>
      <c r="S53" s="46">
        <v>0</v>
      </c>
    </row>
    <row r="54" spans="1:19" ht="28.5" x14ac:dyDescent="0.35">
      <c r="A54" s="19" t="s">
        <v>16</v>
      </c>
      <c r="B54" s="19">
        <v>702255</v>
      </c>
      <c r="C54" s="19" t="s">
        <v>418</v>
      </c>
      <c r="D54" s="19"/>
      <c r="E54" s="46">
        <v>5.7299999999999995</v>
      </c>
      <c r="F54" s="46">
        <f t="shared" si="0"/>
        <v>425520</v>
      </c>
      <c r="G54" s="46">
        <f t="shared" si="1"/>
        <v>187544</v>
      </c>
      <c r="H54" s="46">
        <v>1.97</v>
      </c>
      <c r="I54" s="46">
        <f t="shared" si="5"/>
        <v>1041519.9999999999</v>
      </c>
      <c r="J54" s="46">
        <f t="shared" si="6"/>
        <v>423376</v>
      </c>
      <c r="K54" s="46">
        <v>3.76</v>
      </c>
      <c r="L54" s="47">
        <f t="shared" si="2"/>
        <v>610920</v>
      </c>
      <c r="M54" s="47">
        <f t="shared" si="3"/>
        <v>1467040</v>
      </c>
      <c r="N54" s="49">
        <f t="shared" si="4"/>
        <v>1039396</v>
      </c>
      <c r="O54" s="46">
        <f t="shared" si="7"/>
        <v>413700</v>
      </c>
      <c r="P54" s="46">
        <f t="shared" si="8"/>
        <v>940000</v>
      </c>
      <c r="Q54" s="46">
        <f t="shared" si="9"/>
        <v>1353700</v>
      </c>
      <c r="R54" s="48">
        <f t="shared" si="10"/>
        <v>926056</v>
      </c>
      <c r="S54" s="46">
        <v>0</v>
      </c>
    </row>
    <row r="55" spans="1:19" ht="57" x14ac:dyDescent="0.35">
      <c r="A55" s="92" t="s">
        <v>16</v>
      </c>
      <c r="B55" s="92">
        <v>702260</v>
      </c>
      <c r="C55" s="92" t="s">
        <v>419</v>
      </c>
      <c r="D55" s="92"/>
      <c r="E55" s="93">
        <v>5.58</v>
      </c>
      <c r="F55" s="93">
        <f t="shared" si="0"/>
        <v>306720</v>
      </c>
      <c r="G55" s="93">
        <f t="shared" si="1"/>
        <v>135184</v>
      </c>
      <c r="H55" s="93">
        <v>1.42</v>
      </c>
      <c r="I55" s="93">
        <f t="shared" si="5"/>
        <v>1152320</v>
      </c>
      <c r="J55" s="93">
        <f t="shared" si="6"/>
        <v>468416</v>
      </c>
      <c r="K55" s="93">
        <v>4.16</v>
      </c>
      <c r="L55" s="93">
        <f t="shared" si="2"/>
        <v>603600</v>
      </c>
      <c r="M55" s="93">
        <f t="shared" si="3"/>
        <v>1459040</v>
      </c>
      <c r="N55" s="94">
        <f t="shared" si="4"/>
        <v>1036520</v>
      </c>
      <c r="O55" s="93">
        <f t="shared" si="7"/>
        <v>298200</v>
      </c>
      <c r="P55" s="93">
        <f t="shared" si="8"/>
        <v>1040000</v>
      </c>
      <c r="Q55" s="93">
        <f t="shared" si="9"/>
        <v>1338200</v>
      </c>
      <c r="R55" s="94">
        <f t="shared" si="10"/>
        <v>915680</v>
      </c>
      <c r="S55" s="93">
        <v>0</v>
      </c>
    </row>
    <row r="56" spans="1:19" ht="57" x14ac:dyDescent="0.35">
      <c r="A56" s="92" t="s">
        <v>16</v>
      </c>
      <c r="B56" s="92">
        <v>702265</v>
      </c>
      <c r="C56" s="92" t="s">
        <v>420</v>
      </c>
      <c r="D56" s="92"/>
      <c r="E56" s="93">
        <v>6.3500000000000005</v>
      </c>
      <c r="F56" s="93">
        <f t="shared" si="0"/>
        <v>313200</v>
      </c>
      <c r="G56" s="93">
        <f t="shared" si="1"/>
        <v>138040</v>
      </c>
      <c r="H56" s="93">
        <v>1.45</v>
      </c>
      <c r="I56" s="93">
        <f t="shared" si="5"/>
        <v>1357300</v>
      </c>
      <c r="J56" s="93">
        <f t="shared" si="6"/>
        <v>551740</v>
      </c>
      <c r="K56" s="93">
        <v>4.9000000000000004</v>
      </c>
      <c r="L56" s="93">
        <f t="shared" si="2"/>
        <v>689780</v>
      </c>
      <c r="M56" s="93">
        <f t="shared" si="3"/>
        <v>1670500</v>
      </c>
      <c r="N56" s="94">
        <f t="shared" si="4"/>
        <v>1187654</v>
      </c>
      <c r="O56" s="93">
        <f t="shared" si="7"/>
        <v>304500</v>
      </c>
      <c r="P56" s="93">
        <f t="shared" si="8"/>
        <v>1225000</v>
      </c>
      <c r="Q56" s="93">
        <f t="shared" si="9"/>
        <v>1529500</v>
      </c>
      <c r="R56" s="94">
        <f t="shared" si="10"/>
        <v>1046654</v>
      </c>
      <c r="S56" s="93">
        <v>0</v>
      </c>
    </row>
    <row r="57" spans="1:19" ht="57" x14ac:dyDescent="0.35">
      <c r="A57" s="92" t="s">
        <v>16</v>
      </c>
      <c r="B57" s="92">
        <v>702270</v>
      </c>
      <c r="C57" s="92" t="s">
        <v>421</v>
      </c>
      <c r="D57" s="92"/>
      <c r="E57" s="93">
        <v>9.5500000000000007</v>
      </c>
      <c r="F57" s="93">
        <f t="shared" si="0"/>
        <v>498960</v>
      </c>
      <c r="G57" s="93">
        <f t="shared" si="1"/>
        <v>219912</v>
      </c>
      <c r="H57" s="93">
        <v>2.31</v>
      </c>
      <c r="I57" s="93">
        <f t="shared" si="5"/>
        <v>2005480</v>
      </c>
      <c r="J57" s="93">
        <f t="shared" si="6"/>
        <v>815224</v>
      </c>
      <c r="K57" s="93">
        <v>7.24</v>
      </c>
      <c r="L57" s="93">
        <f t="shared" si="2"/>
        <v>1035136</v>
      </c>
      <c r="M57" s="93">
        <f t="shared" si="3"/>
        <v>2504440</v>
      </c>
      <c r="N57" s="94">
        <f t="shared" si="4"/>
        <v>1779844.8</v>
      </c>
      <c r="O57" s="93">
        <f t="shared" si="7"/>
        <v>485100</v>
      </c>
      <c r="P57" s="93">
        <f t="shared" si="8"/>
        <v>1810000</v>
      </c>
      <c r="Q57" s="93">
        <f t="shared" si="9"/>
        <v>2295100</v>
      </c>
      <c r="R57" s="94">
        <f t="shared" si="10"/>
        <v>1570504.8</v>
      </c>
      <c r="S57" s="93">
        <v>0</v>
      </c>
    </row>
    <row r="58" spans="1:19" ht="28.5" x14ac:dyDescent="0.35">
      <c r="A58" s="19" t="s">
        <v>16</v>
      </c>
      <c r="B58" s="19">
        <v>702275</v>
      </c>
      <c r="C58" s="19" t="s">
        <v>422</v>
      </c>
      <c r="D58" s="19"/>
      <c r="E58" s="46">
        <v>11.809999999999999</v>
      </c>
      <c r="F58" s="46">
        <f t="shared" si="0"/>
        <v>799200</v>
      </c>
      <c r="G58" s="46">
        <f t="shared" si="1"/>
        <v>352240</v>
      </c>
      <c r="H58" s="46">
        <v>3.7</v>
      </c>
      <c r="I58" s="46">
        <f t="shared" si="5"/>
        <v>2246470</v>
      </c>
      <c r="J58" s="46">
        <f t="shared" si="6"/>
        <v>913185.99999999988</v>
      </c>
      <c r="K58" s="46">
        <v>8.11</v>
      </c>
      <c r="L58" s="47">
        <f t="shared" si="2"/>
        <v>1265426</v>
      </c>
      <c r="M58" s="47">
        <f t="shared" si="3"/>
        <v>3045670</v>
      </c>
      <c r="N58" s="49">
        <f t="shared" si="4"/>
        <v>2159871.7999999998</v>
      </c>
      <c r="O58" s="46">
        <f t="shared" si="7"/>
        <v>777000</v>
      </c>
      <c r="P58" s="46">
        <f t="shared" si="8"/>
        <v>2027499.9999999998</v>
      </c>
      <c r="Q58" s="46">
        <f t="shared" si="9"/>
        <v>2804500</v>
      </c>
      <c r="R58" s="48">
        <f t="shared" si="10"/>
        <v>1918701.8</v>
      </c>
      <c r="S58" s="46">
        <v>0</v>
      </c>
    </row>
    <row r="59" spans="1:19" ht="16.5" x14ac:dyDescent="0.35">
      <c r="A59" s="19" t="s">
        <v>16</v>
      </c>
      <c r="B59" s="19">
        <v>702280</v>
      </c>
      <c r="C59" s="19" t="s">
        <v>423</v>
      </c>
      <c r="D59" s="19"/>
      <c r="E59" s="46">
        <v>5.85</v>
      </c>
      <c r="F59" s="46">
        <f t="shared" si="0"/>
        <v>395280</v>
      </c>
      <c r="G59" s="46">
        <f t="shared" si="1"/>
        <v>174216</v>
      </c>
      <c r="H59" s="46">
        <v>1.83</v>
      </c>
      <c r="I59" s="46">
        <f t="shared" si="5"/>
        <v>1113539.9999999998</v>
      </c>
      <c r="J59" s="46">
        <f t="shared" si="6"/>
        <v>452651.99999999994</v>
      </c>
      <c r="K59" s="46">
        <v>4.0199999999999996</v>
      </c>
      <c r="L59" s="47">
        <f t="shared" si="2"/>
        <v>626868</v>
      </c>
      <c r="M59" s="47">
        <f t="shared" si="3"/>
        <v>1508819.9999999998</v>
      </c>
      <c r="N59" s="49">
        <f t="shared" si="4"/>
        <v>1070012.3999999999</v>
      </c>
      <c r="O59" s="46">
        <f t="shared" si="7"/>
        <v>384300</v>
      </c>
      <c r="P59" s="46">
        <f t="shared" si="8"/>
        <v>1004999.9999999999</v>
      </c>
      <c r="Q59" s="46">
        <f t="shared" si="9"/>
        <v>1389300</v>
      </c>
      <c r="R59" s="48">
        <f t="shared" si="10"/>
        <v>950492.4</v>
      </c>
      <c r="S59" s="46">
        <v>0</v>
      </c>
    </row>
    <row r="60" spans="1:19" ht="16.5" x14ac:dyDescent="0.35">
      <c r="A60" s="19" t="s">
        <v>16</v>
      </c>
      <c r="B60" s="19">
        <v>702285</v>
      </c>
      <c r="C60" s="19" t="s">
        <v>424</v>
      </c>
      <c r="D60" s="19"/>
      <c r="E60" s="46">
        <v>6.3699999999999992</v>
      </c>
      <c r="F60" s="46">
        <f t="shared" si="0"/>
        <v>473040</v>
      </c>
      <c r="G60" s="46">
        <f t="shared" si="1"/>
        <v>208488</v>
      </c>
      <c r="H60" s="46">
        <v>2.19</v>
      </c>
      <c r="I60" s="46">
        <f t="shared" si="5"/>
        <v>1157860</v>
      </c>
      <c r="J60" s="46">
        <f t="shared" si="6"/>
        <v>470667.99999999994</v>
      </c>
      <c r="K60" s="46">
        <v>4.18</v>
      </c>
      <c r="L60" s="47">
        <f t="shared" si="2"/>
        <v>679156</v>
      </c>
      <c r="M60" s="47">
        <f t="shared" si="3"/>
        <v>1630900</v>
      </c>
      <c r="N60" s="49">
        <f t="shared" si="4"/>
        <v>1155490.8</v>
      </c>
      <c r="O60" s="46">
        <f t="shared" si="7"/>
        <v>459900</v>
      </c>
      <c r="P60" s="46">
        <f t="shared" si="8"/>
        <v>1044999.9999999999</v>
      </c>
      <c r="Q60" s="46">
        <f t="shared" si="9"/>
        <v>1504900</v>
      </c>
      <c r="R60" s="48">
        <f t="shared" si="10"/>
        <v>1029490.8</v>
      </c>
      <c r="S60" s="46">
        <v>0</v>
      </c>
    </row>
    <row r="61" spans="1:19" ht="28.5" x14ac:dyDescent="0.35">
      <c r="A61" s="19" t="s">
        <v>16</v>
      </c>
      <c r="B61" s="19">
        <v>702290</v>
      </c>
      <c r="C61" s="19" t="s">
        <v>425</v>
      </c>
      <c r="D61" s="19"/>
      <c r="E61" s="46">
        <v>9.99</v>
      </c>
      <c r="F61" s="46">
        <f t="shared" si="0"/>
        <v>740880</v>
      </c>
      <c r="G61" s="46">
        <f t="shared" si="1"/>
        <v>326536</v>
      </c>
      <c r="H61" s="46">
        <v>3.43</v>
      </c>
      <c r="I61" s="46">
        <f t="shared" si="5"/>
        <v>1817120</v>
      </c>
      <c r="J61" s="46">
        <f t="shared" si="6"/>
        <v>738656</v>
      </c>
      <c r="K61" s="46">
        <v>6.56</v>
      </c>
      <c r="L61" s="47">
        <f t="shared" si="2"/>
        <v>1065192</v>
      </c>
      <c r="M61" s="47">
        <f t="shared" si="3"/>
        <v>2558000</v>
      </c>
      <c r="N61" s="49">
        <f t="shared" si="4"/>
        <v>1812365.6</v>
      </c>
      <c r="O61" s="46">
        <f t="shared" si="7"/>
        <v>720300</v>
      </c>
      <c r="P61" s="46">
        <f t="shared" si="8"/>
        <v>1640000</v>
      </c>
      <c r="Q61" s="46">
        <f t="shared" si="9"/>
        <v>2360300</v>
      </c>
      <c r="R61" s="48">
        <f t="shared" si="10"/>
        <v>1614665.6</v>
      </c>
      <c r="S61" s="46">
        <v>0</v>
      </c>
    </row>
    <row r="62" spans="1:19" ht="28.5" x14ac:dyDescent="0.35">
      <c r="A62" s="19" t="s">
        <v>16</v>
      </c>
      <c r="B62" s="19">
        <v>702295</v>
      </c>
      <c r="C62" s="19" t="s">
        <v>426</v>
      </c>
      <c r="D62" s="19"/>
      <c r="E62" s="46">
        <v>8.5300000000000011</v>
      </c>
      <c r="F62" s="46">
        <f t="shared" si="0"/>
        <v>576720</v>
      </c>
      <c r="G62" s="46">
        <f t="shared" si="1"/>
        <v>254184</v>
      </c>
      <c r="H62" s="46">
        <v>2.67</v>
      </c>
      <c r="I62" s="46">
        <f t="shared" si="5"/>
        <v>1623220</v>
      </c>
      <c r="J62" s="46">
        <f t="shared" si="6"/>
        <v>659836</v>
      </c>
      <c r="K62" s="46">
        <v>5.86</v>
      </c>
      <c r="L62" s="47">
        <f t="shared" si="2"/>
        <v>914020</v>
      </c>
      <c r="M62" s="47">
        <f t="shared" si="3"/>
        <v>2199940</v>
      </c>
      <c r="N62" s="49">
        <f t="shared" si="4"/>
        <v>1560126</v>
      </c>
      <c r="O62" s="46">
        <f t="shared" si="7"/>
        <v>560700</v>
      </c>
      <c r="P62" s="46">
        <f t="shared" si="8"/>
        <v>1465000</v>
      </c>
      <c r="Q62" s="46">
        <f t="shared" si="9"/>
        <v>2025700</v>
      </c>
      <c r="R62" s="48">
        <f t="shared" si="10"/>
        <v>1385886</v>
      </c>
      <c r="S62" s="46">
        <v>0</v>
      </c>
    </row>
    <row r="63" spans="1:19" ht="28.5" x14ac:dyDescent="0.35">
      <c r="A63" s="92" t="s">
        <v>16</v>
      </c>
      <c r="B63" s="92">
        <v>702300</v>
      </c>
      <c r="C63" s="92" t="s">
        <v>427</v>
      </c>
      <c r="D63" s="92"/>
      <c r="E63" s="93">
        <v>9.01</v>
      </c>
      <c r="F63" s="93">
        <f t="shared" si="0"/>
        <v>609120</v>
      </c>
      <c r="G63" s="93">
        <f t="shared" si="1"/>
        <v>268464</v>
      </c>
      <c r="H63" s="93">
        <v>2.82</v>
      </c>
      <c r="I63" s="93">
        <f t="shared" si="5"/>
        <v>1714630</v>
      </c>
      <c r="J63" s="93">
        <f t="shared" si="6"/>
        <v>696994</v>
      </c>
      <c r="K63" s="93">
        <v>6.19</v>
      </c>
      <c r="L63" s="93">
        <f t="shared" si="2"/>
        <v>965458</v>
      </c>
      <c r="M63" s="93">
        <f t="shared" si="3"/>
        <v>2323750</v>
      </c>
      <c r="N63" s="94">
        <f t="shared" si="4"/>
        <v>1647929.4</v>
      </c>
      <c r="O63" s="93">
        <f t="shared" si="7"/>
        <v>592200</v>
      </c>
      <c r="P63" s="93">
        <f t="shared" si="8"/>
        <v>1547500</v>
      </c>
      <c r="Q63" s="93">
        <f t="shared" si="9"/>
        <v>2139700</v>
      </c>
      <c r="R63" s="94">
        <f t="shared" si="10"/>
        <v>1463879.4</v>
      </c>
      <c r="S63" s="93">
        <v>0</v>
      </c>
    </row>
    <row r="64" spans="1:19" ht="28.5" x14ac:dyDescent="0.35">
      <c r="A64" s="19" t="s">
        <v>16</v>
      </c>
      <c r="B64" s="19">
        <v>702305</v>
      </c>
      <c r="C64" s="19" t="s">
        <v>428</v>
      </c>
      <c r="D64" s="19"/>
      <c r="E64" s="46">
        <v>14.02</v>
      </c>
      <c r="F64" s="46">
        <f t="shared" si="0"/>
        <v>948239.99999999988</v>
      </c>
      <c r="G64" s="46">
        <f t="shared" si="1"/>
        <v>417927.99999999994</v>
      </c>
      <c r="H64" s="46">
        <v>4.3899999999999997</v>
      </c>
      <c r="I64" s="46">
        <f t="shared" si="5"/>
        <v>2667510</v>
      </c>
      <c r="J64" s="46">
        <f t="shared" si="6"/>
        <v>1084338</v>
      </c>
      <c r="K64" s="46">
        <v>9.6300000000000008</v>
      </c>
      <c r="L64" s="47">
        <f t="shared" si="2"/>
        <v>1502266</v>
      </c>
      <c r="M64" s="47">
        <f t="shared" si="3"/>
        <v>3615750</v>
      </c>
      <c r="N64" s="49">
        <f t="shared" si="4"/>
        <v>2564163.7999999998</v>
      </c>
      <c r="O64" s="46">
        <f t="shared" si="7"/>
        <v>921899.99999999988</v>
      </c>
      <c r="P64" s="46">
        <f t="shared" si="8"/>
        <v>2407500</v>
      </c>
      <c r="Q64" s="46">
        <f t="shared" si="9"/>
        <v>3329400</v>
      </c>
      <c r="R64" s="48">
        <f t="shared" si="10"/>
        <v>2277813.7999999998</v>
      </c>
      <c r="S64" s="46">
        <v>0</v>
      </c>
    </row>
    <row r="65" spans="1:19" ht="16.5" x14ac:dyDescent="0.35">
      <c r="A65" s="19" t="s">
        <v>16</v>
      </c>
      <c r="B65" s="19">
        <v>702310</v>
      </c>
      <c r="C65" s="19" t="s">
        <v>429</v>
      </c>
      <c r="D65" s="19"/>
      <c r="E65" s="46">
        <v>5.47</v>
      </c>
      <c r="F65" s="46">
        <f t="shared" si="0"/>
        <v>369360</v>
      </c>
      <c r="G65" s="46">
        <f t="shared" si="1"/>
        <v>162792</v>
      </c>
      <c r="H65" s="46">
        <v>1.71</v>
      </c>
      <c r="I65" s="46">
        <f t="shared" si="5"/>
        <v>1041519.9999999999</v>
      </c>
      <c r="J65" s="46">
        <f t="shared" si="6"/>
        <v>423376</v>
      </c>
      <c r="K65" s="46">
        <v>3.76</v>
      </c>
      <c r="L65" s="47">
        <f t="shared" si="2"/>
        <v>586168</v>
      </c>
      <c r="M65" s="47">
        <f t="shared" si="3"/>
        <v>1410880</v>
      </c>
      <c r="N65" s="49">
        <f t="shared" si="4"/>
        <v>1000562.4</v>
      </c>
      <c r="O65" s="46">
        <f t="shared" si="7"/>
        <v>359100</v>
      </c>
      <c r="P65" s="46">
        <f t="shared" si="8"/>
        <v>940000</v>
      </c>
      <c r="Q65" s="46">
        <f t="shared" si="9"/>
        <v>1299100</v>
      </c>
      <c r="R65" s="48">
        <f t="shared" si="10"/>
        <v>888782.4</v>
      </c>
      <c r="S65" s="46">
        <v>0</v>
      </c>
    </row>
    <row r="66" spans="1:19" ht="16.5" x14ac:dyDescent="0.35">
      <c r="A66" s="19" t="s">
        <v>16</v>
      </c>
      <c r="B66" s="19">
        <v>702315</v>
      </c>
      <c r="C66" s="19" t="s">
        <v>430</v>
      </c>
      <c r="D66" s="19"/>
      <c r="E66" s="46">
        <v>5.84</v>
      </c>
      <c r="F66" s="46">
        <f t="shared" si="0"/>
        <v>395280</v>
      </c>
      <c r="G66" s="46">
        <f t="shared" si="1"/>
        <v>174216</v>
      </c>
      <c r="H66" s="46">
        <v>1.83</v>
      </c>
      <c r="I66" s="46">
        <f t="shared" si="5"/>
        <v>1110770</v>
      </c>
      <c r="J66" s="46">
        <f t="shared" si="6"/>
        <v>451526</v>
      </c>
      <c r="K66" s="46">
        <v>4.01</v>
      </c>
      <c r="L66" s="47">
        <f t="shared" si="2"/>
        <v>625742</v>
      </c>
      <c r="M66" s="47">
        <f t="shared" si="3"/>
        <v>1506050</v>
      </c>
      <c r="N66" s="49">
        <f t="shared" si="4"/>
        <v>1068030.6000000001</v>
      </c>
      <c r="O66" s="46">
        <f t="shared" si="7"/>
        <v>384300</v>
      </c>
      <c r="P66" s="46">
        <f t="shared" si="8"/>
        <v>1002500</v>
      </c>
      <c r="Q66" s="46">
        <f t="shared" si="9"/>
        <v>1386800</v>
      </c>
      <c r="R66" s="48">
        <f t="shared" si="10"/>
        <v>948780.60000000009</v>
      </c>
      <c r="S66" s="46">
        <v>0</v>
      </c>
    </row>
    <row r="67" spans="1:19" ht="28.5" x14ac:dyDescent="0.35">
      <c r="A67" s="19" t="s">
        <v>16</v>
      </c>
      <c r="B67" s="19">
        <v>702320</v>
      </c>
      <c r="C67" s="19" t="s">
        <v>431</v>
      </c>
      <c r="D67" s="19"/>
      <c r="E67" s="46">
        <v>9.07</v>
      </c>
      <c r="F67" s="46">
        <f t="shared" ref="F67:F130" si="11">H67*216000</f>
        <v>613440</v>
      </c>
      <c r="G67" s="46">
        <f t="shared" ref="G67:G130" si="12">H67*95200</f>
        <v>270368</v>
      </c>
      <c r="H67" s="46">
        <v>2.84</v>
      </c>
      <c r="I67" s="46">
        <f t="shared" si="5"/>
        <v>1725710.0000000002</v>
      </c>
      <c r="J67" s="46">
        <f t="shared" si="6"/>
        <v>701498</v>
      </c>
      <c r="K67" s="46">
        <v>6.23</v>
      </c>
      <c r="L67" s="47">
        <f t="shared" ref="L67:L130" si="13">J67+G67</f>
        <v>971866</v>
      </c>
      <c r="M67" s="47">
        <f t="shared" ref="M67:M130" si="14">I67+F67</f>
        <v>2339150</v>
      </c>
      <c r="N67" s="49">
        <f t="shared" ref="N67:N130" si="15">M67-(L67*70%)</f>
        <v>1658843.8</v>
      </c>
      <c r="O67" s="46">
        <f t="shared" si="7"/>
        <v>596400</v>
      </c>
      <c r="P67" s="46">
        <f t="shared" si="8"/>
        <v>1557500</v>
      </c>
      <c r="Q67" s="46">
        <f t="shared" si="9"/>
        <v>2153900</v>
      </c>
      <c r="R67" s="48">
        <f t="shared" si="10"/>
        <v>1473593.8</v>
      </c>
      <c r="S67" s="46">
        <v>0</v>
      </c>
    </row>
    <row r="68" spans="1:19" ht="71.25" x14ac:dyDescent="0.35">
      <c r="A68" s="19" t="s">
        <v>16</v>
      </c>
      <c r="B68" s="19">
        <v>702325</v>
      </c>
      <c r="C68" s="19" t="s">
        <v>432</v>
      </c>
      <c r="D68" s="19"/>
      <c r="E68" s="46">
        <v>3.6499999999999995</v>
      </c>
      <c r="F68" s="46">
        <f t="shared" si="11"/>
        <v>246239.99999999997</v>
      </c>
      <c r="G68" s="46">
        <f t="shared" si="12"/>
        <v>108527.99999999999</v>
      </c>
      <c r="H68" s="46">
        <v>1.1399999999999999</v>
      </c>
      <c r="I68" s="46">
        <f t="shared" ref="I68:I131" si="16">K68*277000</f>
        <v>695269.99999999988</v>
      </c>
      <c r="J68" s="46">
        <f t="shared" ref="J68:J131" si="17">112600*K68</f>
        <v>282626</v>
      </c>
      <c r="K68" s="46">
        <v>2.5099999999999998</v>
      </c>
      <c r="L68" s="47">
        <f t="shared" si="13"/>
        <v>391154</v>
      </c>
      <c r="M68" s="47">
        <f t="shared" si="14"/>
        <v>941509.99999999988</v>
      </c>
      <c r="N68" s="49">
        <f t="shared" si="15"/>
        <v>667702.19999999995</v>
      </c>
      <c r="O68" s="46">
        <f t="shared" ref="O68:O131" si="18">H68*210000</f>
        <v>239399.99999999997</v>
      </c>
      <c r="P68" s="46">
        <f t="shared" ref="P68:P131" si="19">K68*250000</f>
        <v>627500</v>
      </c>
      <c r="Q68" s="46">
        <f t="shared" ref="Q68:Q131" si="20">O68+P68</f>
        <v>866900</v>
      </c>
      <c r="R68" s="48">
        <f t="shared" ref="R68:R131" si="21">Q68-(L68*70%)</f>
        <v>593092.19999999995</v>
      </c>
      <c r="S68" s="46">
        <v>0</v>
      </c>
    </row>
    <row r="69" spans="1:19" ht="28.5" x14ac:dyDescent="0.35">
      <c r="A69" s="19" t="s">
        <v>16</v>
      </c>
      <c r="B69" s="19">
        <v>702330</v>
      </c>
      <c r="C69" s="19" t="s">
        <v>433</v>
      </c>
      <c r="D69" s="19"/>
      <c r="E69" s="46">
        <v>5.3</v>
      </c>
      <c r="F69" s="46">
        <f t="shared" si="11"/>
        <v>332640</v>
      </c>
      <c r="G69" s="46">
        <f t="shared" si="12"/>
        <v>146608</v>
      </c>
      <c r="H69" s="46">
        <v>1.54</v>
      </c>
      <c r="I69" s="46">
        <f t="shared" si="16"/>
        <v>1041519.9999999999</v>
      </c>
      <c r="J69" s="46">
        <f t="shared" si="17"/>
        <v>423376</v>
      </c>
      <c r="K69" s="46">
        <v>3.76</v>
      </c>
      <c r="L69" s="47">
        <f t="shared" si="13"/>
        <v>569984</v>
      </c>
      <c r="M69" s="47">
        <f t="shared" si="14"/>
        <v>1374160</v>
      </c>
      <c r="N69" s="49">
        <f t="shared" si="15"/>
        <v>975171.2</v>
      </c>
      <c r="O69" s="46">
        <f t="shared" si="18"/>
        <v>323400</v>
      </c>
      <c r="P69" s="46">
        <f t="shared" si="19"/>
        <v>940000</v>
      </c>
      <c r="Q69" s="46">
        <f t="shared" si="20"/>
        <v>1263400</v>
      </c>
      <c r="R69" s="48">
        <f t="shared" si="21"/>
        <v>864411.2</v>
      </c>
      <c r="S69" s="46">
        <v>0</v>
      </c>
    </row>
    <row r="70" spans="1:19" ht="42.75" x14ac:dyDescent="0.35">
      <c r="A70" s="19" t="s">
        <v>16</v>
      </c>
      <c r="B70" s="19">
        <v>702335</v>
      </c>
      <c r="C70" s="19" t="s">
        <v>434</v>
      </c>
      <c r="D70" s="19"/>
      <c r="E70" s="46">
        <v>5.47</v>
      </c>
      <c r="F70" s="46">
        <f t="shared" si="11"/>
        <v>369360</v>
      </c>
      <c r="G70" s="46">
        <f t="shared" si="12"/>
        <v>162792</v>
      </c>
      <c r="H70" s="46">
        <v>1.71</v>
      </c>
      <c r="I70" s="46">
        <f t="shared" si="16"/>
        <v>1041519.9999999999</v>
      </c>
      <c r="J70" s="46">
        <f t="shared" si="17"/>
        <v>423376</v>
      </c>
      <c r="K70" s="46">
        <v>3.76</v>
      </c>
      <c r="L70" s="47">
        <f t="shared" si="13"/>
        <v>586168</v>
      </c>
      <c r="M70" s="47">
        <f t="shared" si="14"/>
        <v>1410880</v>
      </c>
      <c r="N70" s="49">
        <f t="shared" si="15"/>
        <v>1000562.4</v>
      </c>
      <c r="O70" s="46">
        <f t="shared" si="18"/>
        <v>359100</v>
      </c>
      <c r="P70" s="46">
        <f t="shared" si="19"/>
        <v>940000</v>
      </c>
      <c r="Q70" s="46">
        <f t="shared" si="20"/>
        <v>1299100</v>
      </c>
      <c r="R70" s="48">
        <f t="shared" si="21"/>
        <v>888782.4</v>
      </c>
      <c r="S70" s="46">
        <v>0</v>
      </c>
    </row>
    <row r="71" spans="1:19" ht="28.5" x14ac:dyDescent="0.35">
      <c r="A71" s="19" t="s">
        <v>16</v>
      </c>
      <c r="B71" s="19">
        <v>702340</v>
      </c>
      <c r="C71" s="19" t="s">
        <v>435</v>
      </c>
      <c r="D71" s="19"/>
      <c r="E71" s="46">
        <v>6.6999999999999993</v>
      </c>
      <c r="F71" s="46">
        <f t="shared" si="11"/>
        <v>453600</v>
      </c>
      <c r="G71" s="46">
        <f t="shared" si="12"/>
        <v>199920</v>
      </c>
      <c r="H71" s="46">
        <v>2.1</v>
      </c>
      <c r="I71" s="46">
        <f t="shared" si="16"/>
        <v>1274200</v>
      </c>
      <c r="J71" s="46">
        <f t="shared" si="17"/>
        <v>517959.99999999994</v>
      </c>
      <c r="K71" s="46">
        <v>4.5999999999999996</v>
      </c>
      <c r="L71" s="47">
        <f t="shared" si="13"/>
        <v>717880</v>
      </c>
      <c r="M71" s="47">
        <f t="shared" si="14"/>
        <v>1727800</v>
      </c>
      <c r="N71" s="49">
        <f t="shared" si="15"/>
        <v>1225284</v>
      </c>
      <c r="O71" s="46">
        <f t="shared" si="18"/>
        <v>441000</v>
      </c>
      <c r="P71" s="46">
        <f t="shared" si="19"/>
        <v>1150000</v>
      </c>
      <c r="Q71" s="46">
        <f t="shared" si="20"/>
        <v>1591000</v>
      </c>
      <c r="R71" s="48">
        <f t="shared" si="21"/>
        <v>1088484</v>
      </c>
      <c r="S71" s="46">
        <v>0</v>
      </c>
    </row>
    <row r="72" spans="1:19" ht="28.5" x14ac:dyDescent="0.35">
      <c r="A72" s="19" t="s">
        <v>16</v>
      </c>
      <c r="B72" s="19">
        <v>702345</v>
      </c>
      <c r="C72" s="19" t="s">
        <v>436</v>
      </c>
      <c r="D72" s="19"/>
      <c r="E72" s="46">
        <v>4.5</v>
      </c>
      <c r="F72" s="46">
        <f t="shared" si="11"/>
        <v>304560</v>
      </c>
      <c r="G72" s="46">
        <f t="shared" si="12"/>
        <v>134232</v>
      </c>
      <c r="H72" s="46">
        <v>1.41</v>
      </c>
      <c r="I72" s="46">
        <f t="shared" si="16"/>
        <v>855930</v>
      </c>
      <c r="J72" s="46">
        <f t="shared" si="17"/>
        <v>347934</v>
      </c>
      <c r="K72" s="46">
        <v>3.09</v>
      </c>
      <c r="L72" s="47">
        <f t="shared" si="13"/>
        <v>482166</v>
      </c>
      <c r="M72" s="47">
        <f t="shared" si="14"/>
        <v>1160490</v>
      </c>
      <c r="N72" s="49">
        <f t="shared" si="15"/>
        <v>822973.8</v>
      </c>
      <c r="O72" s="46">
        <f t="shared" si="18"/>
        <v>296100</v>
      </c>
      <c r="P72" s="46">
        <f t="shared" si="19"/>
        <v>772500</v>
      </c>
      <c r="Q72" s="46">
        <f t="shared" si="20"/>
        <v>1068600</v>
      </c>
      <c r="R72" s="48">
        <f t="shared" si="21"/>
        <v>731083.8</v>
      </c>
      <c r="S72" s="46">
        <v>0</v>
      </c>
    </row>
    <row r="73" spans="1:19" ht="42.75" x14ac:dyDescent="0.35">
      <c r="A73" s="19" t="s">
        <v>16</v>
      </c>
      <c r="B73" s="19">
        <v>702350</v>
      </c>
      <c r="C73" s="19" t="s">
        <v>437</v>
      </c>
      <c r="D73" s="19"/>
      <c r="E73" s="46">
        <v>4.5</v>
      </c>
      <c r="F73" s="46">
        <f t="shared" si="11"/>
        <v>304560</v>
      </c>
      <c r="G73" s="46">
        <f t="shared" si="12"/>
        <v>134232</v>
      </c>
      <c r="H73" s="46">
        <v>1.41</v>
      </c>
      <c r="I73" s="46">
        <f t="shared" si="16"/>
        <v>855930</v>
      </c>
      <c r="J73" s="46">
        <f t="shared" si="17"/>
        <v>347934</v>
      </c>
      <c r="K73" s="46">
        <v>3.09</v>
      </c>
      <c r="L73" s="47">
        <f t="shared" si="13"/>
        <v>482166</v>
      </c>
      <c r="M73" s="47">
        <f t="shared" si="14"/>
        <v>1160490</v>
      </c>
      <c r="N73" s="49">
        <f t="shared" si="15"/>
        <v>822973.8</v>
      </c>
      <c r="O73" s="46">
        <f t="shared" si="18"/>
        <v>296100</v>
      </c>
      <c r="P73" s="46">
        <f t="shared" si="19"/>
        <v>772500</v>
      </c>
      <c r="Q73" s="46">
        <f t="shared" si="20"/>
        <v>1068600</v>
      </c>
      <c r="R73" s="48">
        <f t="shared" si="21"/>
        <v>731083.8</v>
      </c>
      <c r="S73" s="46">
        <v>0</v>
      </c>
    </row>
    <row r="74" spans="1:19" ht="42.75" x14ac:dyDescent="0.35">
      <c r="A74" s="19" t="s">
        <v>16</v>
      </c>
      <c r="B74" s="19">
        <v>702355</v>
      </c>
      <c r="C74" s="19" t="s">
        <v>438</v>
      </c>
      <c r="D74" s="19"/>
      <c r="E74" s="46">
        <v>4.5</v>
      </c>
      <c r="F74" s="46">
        <f t="shared" si="11"/>
        <v>304560</v>
      </c>
      <c r="G74" s="46">
        <f t="shared" si="12"/>
        <v>134232</v>
      </c>
      <c r="H74" s="46">
        <v>1.41</v>
      </c>
      <c r="I74" s="46">
        <f t="shared" si="16"/>
        <v>855930</v>
      </c>
      <c r="J74" s="46">
        <f t="shared" si="17"/>
        <v>347934</v>
      </c>
      <c r="K74" s="46">
        <v>3.09</v>
      </c>
      <c r="L74" s="47">
        <f t="shared" si="13"/>
        <v>482166</v>
      </c>
      <c r="M74" s="47">
        <f t="shared" si="14"/>
        <v>1160490</v>
      </c>
      <c r="N74" s="49">
        <f t="shared" si="15"/>
        <v>822973.8</v>
      </c>
      <c r="O74" s="46">
        <f t="shared" si="18"/>
        <v>296100</v>
      </c>
      <c r="P74" s="46">
        <f t="shared" si="19"/>
        <v>772500</v>
      </c>
      <c r="Q74" s="46">
        <f t="shared" si="20"/>
        <v>1068600</v>
      </c>
      <c r="R74" s="48">
        <f t="shared" si="21"/>
        <v>731083.8</v>
      </c>
      <c r="S74" s="46">
        <v>0</v>
      </c>
    </row>
    <row r="75" spans="1:19" ht="28.5" x14ac:dyDescent="0.35">
      <c r="A75" s="19" t="s">
        <v>16</v>
      </c>
      <c r="B75" s="19">
        <v>702360</v>
      </c>
      <c r="C75" s="19" t="s">
        <v>439</v>
      </c>
      <c r="D75" s="19"/>
      <c r="E75" s="46">
        <v>4.5</v>
      </c>
      <c r="F75" s="46">
        <f t="shared" si="11"/>
        <v>304560</v>
      </c>
      <c r="G75" s="46">
        <f t="shared" si="12"/>
        <v>134232</v>
      </c>
      <c r="H75" s="46">
        <v>1.41</v>
      </c>
      <c r="I75" s="46">
        <f t="shared" si="16"/>
        <v>855930</v>
      </c>
      <c r="J75" s="46">
        <f t="shared" si="17"/>
        <v>347934</v>
      </c>
      <c r="K75" s="46">
        <v>3.09</v>
      </c>
      <c r="L75" s="47">
        <f t="shared" si="13"/>
        <v>482166</v>
      </c>
      <c r="M75" s="47">
        <f t="shared" si="14"/>
        <v>1160490</v>
      </c>
      <c r="N75" s="49">
        <f t="shared" si="15"/>
        <v>822973.8</v>
      </c>
      <c r="O75" s="46">
        <f t="shared" si="18"/>
        <v>296100</v>
      </c>
      <c r="P75" s="46">
        <f t="shared" si="19"/>
        <v>772500</v>
      </c>
      <c r="Q75" s="46">
        <f t="shared" si="20"/>
        <v>1068600</v>
      </c>
      <c r="R75" s="48">
        <f t="shared" si="21"/>
        <v>731083.8</v>
      </c>
      <c r="S75" s="46">
        <v>0</v>
      </c>
    </row>
    <row r="76" spans="1:19" ht="28.5" x14ac:dyDescent="0.35">
      <c r="A76" s="19" t="s">
        <v>16</v>
      </c>
      <c r="B76" s="19">
        <v>702365</v>
      </c>
      <c r="C76" s="19" t="s">
        <v>440</v>
      </c>
      <c r="D76" s="19"/>
      <c r="E76" s="46">
        <v>4.9400000000000004</v>
      </c>
      <c r="F76" s="46">
        <f t="shared" si="11"/>
        <v>272160</v>
      </c>
      <c r="G76" s="46">
        <f t="shared" si="12"/>
        <v>119952</v>
      </c>
      <c r="H76" s="46">
        <v>1.26</v>
      </c>
      <c r="I76" s="46">
        <f t="shared" si="16"/>
        <v>1019360</v>
      </c>
      <c r="J76" s="46">
        <f t="shared" si="17"/>
        <v>414368</v>
      </c>
      <c r="K76" s="46">
        <v>3.68</v>
      </c>
      <c r="L76" s="47">
        <f t="shared" si="13"/>
        <v>534320</v>
      </c>
      <c r="M76" s="47">
        <f t="shared" si="14"/>
        <v>1291520</v>
      </c>
      <c r="N76" s="49">
        <f t="shared" si="15"/>
        <v>917496</v>
      </c>
      <c r="O76" s="46">
        <f t="shared" si="18"/>
        <v>264600</v>
      </c>
      <c r="P76" s="46">
        <f t="shared" si="19"/>
        <v>920000</v>
      </c>
      <c r="Q76" s="46">
        <f t="shared" si="20"/>
        <v>1184600</v>
      </c>
      <c r="R76" s="48">
        <f t="shared" si="21"/>
        <v>810576</v>
      </c>
      <c r="S76" s="46">
        <v>0</v>
      </c>
    </row>
    <row r="77" spans="1:19" ht="28.5" x14ac:dyDescent="0.35">
      <c r="A77" s="19" t="s">
        <v>16</v>
      </c>
      <c r="B77" s="19">
        <v>702370</v>
      </c>
      <c r="C77" s="19" t="s">
        <v>441</v>
      </c>
      <c r="D77" s="19"/>
      <c r="E77" s="46">
        <v>4.9400000000000004</v>
      </c>
      <c r="F77" s="46">
        <f t="shared" si="11"/>
        <v>272160</v>
      </c>
      <c r="G77" s="46">
        <f t="shared" si="12"/>
        <v>119952</v>
      </c>
      <c r="H77" s="46">
        <v>1.26</v>
      </c>
      <c r="I77" s="46">
        <f t="shared" si="16"/>
        <v>1019360</v>
      </c>
      <c r="J77" s="46">
        <f t="shared" si="17"/>
        <v>414368</v>
      </c>
      <c r="K77" s="46">
        <v>3.68</v>
      </c>
      <c r="L77" s="47">
        <f t="shared" si="13"/>
        <v>534320</v>
      </c>
      <c r="M77" s="47">
        <f t="shared" si="14"/>
        <v>1291520</v>
      </c>
      <c r="N77" s="49">
        <f t="shared" si="15"/>
        <v>917496</v>
      </c>
      <c r="O77" s="46">
        <f t="shared" si="18"/>
        <v>264600</v>
      </c>
      <c r="P77" s="46">
        <f t="shared" si="19"/>
        <v>920000</v>
      </c>
      <c r="Q77" s="46">
        <f t="shared" si="20"/>
        <v>1184600</v>
      </c>
      <c r="R77" s="48">
        <f t="shared" si="21"/>
        <v>810576</v>
      </c>
      <c r="S77" s="46">
        <v>0</v>
      </c>
    </row>
    <row r="78" spans="1:19" ht="28.5" x14ac:dyDescent="0.35">
      <c r="A78" s="19" t="s">
        <v>16</v>
      </c>
      <c r="B78" s="19">
        <v>702375</v>
      </c>
      <c r="C78" s="19" t="s">
        <v>442</v>
      </c>
      <c r="D78" s="19"/>
      <c r="E78" s="46">
        <v>4.9400000000000004</v>
      </c>
      <c r="F78" s="46">
        <f t="shared" si="11"/>
        <v>272160</v>
      </c>
      <c r="G78" s="46">
        <f t="shared" si="12"/>
        <v>119952</v>
      </c>
      <c r="H78" s="46">
        <v>1.26</v>
      </c>
      <c r="I78" s="46">
        <f t="shared" si="16"/>
        <v>1019360</v>
      </c>
      <c r="J78" s="46">
        <f t="shared" si="17"/>
        <v>414368</v>
      </c>
      <c r="K78" s="46">
        <v>3.68</v>
      </c>
      <c r="L78" s="47">
        <f t="shared" si="13"/>
        <v>534320</v>
      </c>
      <c r="M78" s="47">
        <f t="shared" si="14"/>
        <v>1291520</v>
      </c>
      <c r="N78" s="49">
        <f t="shared" si="15"/>
        <v>917496</v>
      </c>
      <c r="O78" s="46">
        <f t="shared" si="18"/>
        <v>264600</v>
      </c>
      <c r="P78" s="46">
        <f t="shared" si="19"/>
        <v>920000</v>
      </c>
      <c r="Q78" s="46">
        <f t="shared" si="20"/>
        <v>1184600</v>
      </c>
      <c r="R78" s="48">
        <f t="shared" si="21"/>
        <v>810576</v>
      </c>
      <c r="S78" s="46">
        <v>0</v>
      </c>
    </row>
    <row r="79" spans="1:19" ht="28.5" x14ac:dyDescent="0.35">
      <c r="A79" s="19" t="s">
        <v>16</v>
      </c>
      <c r="B79" s="19">
        <v>702380</v>
      </c>
      <c r="C79" s="19" t="s">
        <v>443</v>
      </c>
      <c r="D79" s="19"/>
      <c r="E79" s="46">
        <v>4.9400000000000004</v>
      </c>
      <c r="F79" s="46">
        <f t="shared" si="11"/>
        <v>272160</v>
      </c>
      <c r="G79" s="46">
        <f t="shared" si="12"/>
        <v>119952</v>
      </c>
      <c r="H79" s="46">
        <v>1.26</v>
      </c>
      <c r="I79" s="46">
        <f t="shared" si="16"/>
        <v>1019360</v>
      </c>
      <c r="J79" s="46">
        <f t="shared" si="17"/>
        <v>414368</v>
      </c>
      <c r="K79" s="46">
        <v>3.68</v>
      </c>
      <c r="L79" s="47">
        <f t="shared" si="13"/>
        <v>534320</v>
      </c>
      <c r="M79" s="47">
        <f t="shared" si="14"/>
        <v>1291520</v>
      </c>
      <c r="N79" s="49">
        <f t="shared" si="15"/>
        <v>917496</v>
      </c>
      <c r="O79" s="46">
        <f t="shared" si="18"/>
        <v>264600</v>
      </c>
      <c r="P79" s="46">
        <f t="shared" si="19"/>
        <v>920000</v>
      </c>
      <c r="Q79" s="46">
        <f t="shared" si="20"/>
        <v>1184600</v>
      </c>
      <c r="R79" s="48">
        <f t="shared" si="21"/>
        <v>810576</v>
      </c>
      <c r="S79" s="46">
        <v>0</v>
      </c>
    </row>
    <row r="80" spans="1:19" ht="42.75" x14ac:dyDescent="0.35">
      <c r="A80" s="19" t="s">
        <v>16</v>
      </c>
      <c r="B80" s="19">
        <v>702385</v>
      </c>
      <c r="C80" s="19" t="s">
        <v>444</v>
      </c>
      <c r="D80" s="19"/>
      <c r="E80" s="46">
        <v>7.27</v>
      </c>
      <c r="F80" s="46">
        <f t="shared" si="11"/>
        <v>399600</v>
      </c>
      <c r="G80" s="46">
        <f t="shared" si="12"/>
        <v>176120</v>
      </c>
      <c r="H80" s="46">
        <v>1.85</v>
      </c>
      <c r="I80" s="46">
        <f t="shared" si="16"/>
        <v>1501340</v>
      </c>
      <c r="J80" s="46">
        <f t="shared" si="17"/>
        <v>610292</v>
      </c>
      <c r="K80" s="46">
        <v>5.42</v>
      </c>
      <c r="L80" s="47">
        <f t="shared" si="13"/>
        <v>786412</v>
      </c>
      <c r="M80" s="47">
        <f t="shared" si="14"/>
        <v>1900940</v>
      </c>
      <c r="N80" s="49">
        <f t="shared" si="15"/>
        <v>1350451.6</v>
      </c>
      <c r="O80" s="46">
        <f t="shared" si="18"/>
        <v>388500</v>
      </c>
      <c r="P80" s="46">
        <f t="shared" si="19"/>
        <v>1355000</v>
      </c>
      <c r="Q80" s="46">
        <f t="shared" si="20"/>
        <v>1743500</v>
      </c>
      <c r="R80" s="48">
        <f t="shared" si="21"/>
        <v>1193011.6000000001</v>
      </c>
      <c r="S80" s="46">
        <v>0</v>
      </c>
    </row>
    <row r="81" spans="1:19" ht="42.75" x14ac:dyDescent="0.35">
      <c r="A81" s="19" t="s">
        <v>16</v>
      </c>
      <c r="B81" s="19">
        <v>702390</v>
      </c>
      <c r="C81" s="19" t="s">
        <v>445</v>
      </c>
      <c r="D81" s="19"/>
      <c r="E81" s="46">
        <v>7.27</v>
      </c>
      <c r="F81" s="46">
        <f t="shared" si="11"/>
        <v>399600</v>
      </c>
      <c r="G81" s="46">
        <f t="shared" si="12"/>
        <v>176120</v>
      </c>
      <c r="H81" s="46">
        <v>1.85</v>
      </c>
      <c r="I81" s="46">
        <f t="shared" si="16"/>
        <v>1501340</v>
      </c>
      <c r="J81" s="46">
        <f t="shared" si="17"/>
        <v>610292</v>
      </c>
      <c r="K81" s="46">
        <v>5.42</v>
      </c>
      <c r="L81" s="47">
        <f t="shared" si="13"/>
        <v>786412</v>
      </c>
      <c r="M81" s="47">
        <f t="shared" si="14"/>
        <v>1900940</v>
      </c>
      <c r="N81" s="49">
        <f t="shared" si="15"/>
        <v>1350451.6</v>
      </c>
      <c r="O81" s="46">
        <f t="shared" si="18"/>
        <v>388500</v>
      </c>
      <c r="P81" s="46">
        <f t="shared" si="19"/>
        <v>1355000</v>
      </c>
      <c r="Q81" s="46">
        <f t="shared" si="20"/>
        <v>1743500</v>
      </c>
      <c r="R81" s="48">
        <f t="shared" si="21"/>
        <v>1193011.6000000001</v>
      </c>
      <c r="S81" s="46">
        <v>0</v>
      </c>
    </row>
    <row r="82" spans="1:19" ht="42.75" x14ac:dyDescent="0.35">
      <c r="A82" s="19" t="s">
        <v>16</v>
      </c>
      <c r="B82" s="19">
        <v>702395</v>
      </c>
      <c r="C82" s="19" t="s">
        <v>446</v>
      </c>
      <c r="D82" s="19"/>
      <c r="E82" s="46">
        <v>7.27</v>
      </c>
      <c r="F82" s="46">
        <f t="shared" si="11"/>
        <v>399600</v>
      </c>
      <c r="G82" s="46">
        <f t="shared" si="12"/>
        <v>176120</v>
      </c>
      <c r="H82" s="46">
        <v>1.85</v>
      </c>
      <c r="I82" s="46">
        <f t="shared" si="16"/>
        <v>1501340</v>
      </c>
      <c r="J82" s="46">
        <f t="shared" si="17"/>
        <v>610292</v>
      </c>
      <c r="K82" s="46">
        <v>5.42</v>
      </c>
      <c r="L82" s="47">
        <f t="shared" si="13"/>
        <v>786412</v>
      </c>
      <c r="M82" s="47">
        <f t="shared" si="14"/>
        <v>1900940</v>
      </c>
      <c r="N82" s="49">
        <f t="shared" si="15"/>
        <v>1350451.6</v>
      </c>
      <c r="O82" s="46">
        <f t="shared" si="18"/>
        <v>388500</v>
      </c>
      <c r="P82" s="46">
        <f t="shared" si="19"/>
        <v>1355000</v>
      </c>
      <c r="Q82" s="46">
        <f t="shared" si="20"/>
        <v>1743500</v>
      </c>
      <c r="R82" s="48">
        <f t="shared" si="21"/>
        <v>1193011.6000000001</v>
      </c>
      <c r="S82" s="46">
        <v>0</v>
      </c>
    </row>
    <row r="83" spans="1:19" ht="28.5" x14ac:dyDescent="0.35">
      <c r="A83" s="19" t="s">
        <v>16</v>
      </c>
      <c r="B83" s="19">
        <v>702400</v>
      </c>
      <c r="C83" s="19" t="s">
        <v>447</v>
      </c>
      <c r="D83" s="19"/>
      <c r="E83" s="46">
        <v>7.27</v>
      </c>
      <c r="F83" s="46">
        <f t="shared" si="11"/>
        <v>399600</v>
      </c>
      <c r="G83" s="46">
        <f t="shared" si="12"/>
        <v>176120</v>
      </c>
      <c r="H83" s="46">
        <v>1.85</v>
      </c>
      <c r="I83" s="46">
        <f t="shared" si="16"/>
        <v>1501340</v>
      </c>
      <c r="J83" s="46">
        <f t="shared" si="17"/>
        <v>610292</v>
      </c>
      <c r="K83" s="46">
        <v>5.42</v>
      </c>
      <c r="L83" s="47">
        <f t="shared" si="13"/>
        <v>786412</v>
      </c>
      <c r="M83" s="47">
        <f t="shared" si="14"/>
        <v>1900940</v>
      </c>
      <c r="N83" s="49">
        <f t="shared" si="15"/>
        <v>1350451.6</v>
      </c>
      <c r="O83" s="46">
        <f t="shared" si="18"/>
        <v>388500</v>
      </c>
      <c r="P83" s="46">
        <f t="shared" si="19"/>
        <v>1355000</v>
      </c>
      <c r="Q83" s="46">
        <f t="shared" si="20"/>
        <v>1743500</v>
      </c>
      <c r="R83" s="48">
        <f t="shared" si="21"/>
        <v>1193011.6000000001</v>
      </c>
      <c r="S83" s="46">
        <v>0</v>
      </c>
    </row>
    <row r="84" spans="1:19" ht="42.75" x14ac:dyDescent="0.35">
      <c r="A84" s="19" t="s">
        <v>16</v>
      </c>
      <c r="B84" s="19">
        <v>702405</v>
      </c>
      <c r="C84" s="19" t="s">
        <v>448</v>
      </c>
      <c r="D84" s="19"/>
      <c r="E84" s="46">
        <v>1.18</v>
      </c>
      <c r="F84" s="46">
        <f t="shared" si="11"/>
        <v>92880</v>
      </c>
      <c r="G84" s="46">
        <f t="shared" si="12"/>
        <v>40936</v>
      </c>
      <c r="H84" s="46">
        <v>0.43</v>
      </c>
      <c r="I84" s="46">
        <f t="shared" si="16"/>
        <v>207750</v>
      </c>
      <c r="J84" s="46">
        <f t="shared" si="17"/>
        <v>84450</v>
      </c>
      <c r="K84" s="46">
        <v>0.75</v>
      </c>
      <c r="L84" s="47">
        <f t="shared" si="13"/>
        <v>125386</v>
      </c>
      <c r="M84" s="47">
        <f t="shared" si="14"/>
        <v>300630</v>
      </c>
      <c r="N84" s="49">
        <f t="shared" si="15"/>
        <v>212859.8</v>
      </c>
      <c r="O84" s="46">
        <f t="shared" si="18"/>
        <v>90300</v>
      </c>
      <c r="P84" s="46">
        <f t="shared" si="19"/>
        <v>187500</v>
      </c>
      <c r="Q84" s="46">
        <f t="shared" si="20"/>
        <v>277800</v>
      </c>
      <c r="R84" s="48">
        <f t="shared" si="21"/>
        <v>190029.8</v>
      </c>
      <c r="S84" s="46">
        <v>0</v>
      </c>
    </row>
    <row r="85" spans="1:19" ht="57" x14ac:dyDescent="0.35">
      <c r="A85" s="19" t="s">
        <v>16</v>
      </c>
      <c r="B85" s="19">
        <v>702410</v>
      </c>
      <c r="C85" s="19" t="s">
        <v>449</v>
      </c>
      <c r="D85" s="19" t="s">
        <v>450</v>
      </c>
      <c r="E85" s="46">
        <v>10.199999999999999</v>
      </c>
      <c r="F85" s="46">
        <f t="shared" si="11"/>
        <v>1080000</v>
      </c>
      <c r="G85" s="46">
        <f t="shared" si="12"/>
        <v>476000</v>
      </c>
      <c r="H85" s="46">
        <v>5</v>
      </c>
      <c r="I85" s="46">
        <f t="shared" si="16"/>
        <v>1440400</v>
      </c>
      <c r="J85" s="46">
        <f t="shared" si="17"/>
        <v>585520</v>
      </c>
      <c r="K85" s="46">
        <v>5.2</v>
      </c>
      <c r="L85" s="47">
        <f t="shared" si="13"/>
        <v>1061520</v>
      </c>
      <c r="M85" s="47">
        <f t="shared" si="14"/>
        <v>2520400</v>
      </c>
      <c r="N85" s="49">
        <f t="shared" si="15"/>
        <v>1777336</v>
      </c>
      <c r="O85" s="46">
        <f t="shared" si="18"/>
        <v>1050000</v>
      </c>
      <c r="P85" s="46">
        <f t="shared" si="19"/>
        <v>1300000</v>
      </c>
      <c r="Q85" s="46">
        <f t="shared" si="20"/>
        <v>2350000</v>
      </c>
      <c r="R85" s="48">
        <f t="shared" si="21"/>
        <v>1606936</v>
      </c>
      <c r="S85" s="46">
        <v>0</v>
      </c>
    </row>
    <row r="86" spans="1:19" ht="16.5" x14ac:dyDescent="0.35">
      <c r="A86" s="19" t="s">
        <v>16</v>
      </c>
      <c r="B86" s="19">
        <v>702415</v>
      </c>
      <c r="C86" s="19" t="s">
        <v>451</v>
      </c>
      <c r="D86" s="19"/>
      <c r="E86" s="46">
        <v>4.5</v>
      </c>
      <c r="F86" s="46">
        <f t="shared" si="11"/>
        <v>304560</v>
      </c>
      <c r="G86" s="46">
        <f t="shared" si="12"/>
        <v>134232</v>
      </c>
      <c r="H86" s="46">
        <v>1.41</v>
      </c>
      <c r="I86" s="46">
        <f t="shared" si="16"/>
        <v>855930</v>
      </c>
      <c r="J86" s="46">
        <f t="shared" si="17"/>
        <v>347934</v>
      </c>
      <c r="K86" s="46">
        <v>3.09</v>
      </c>
      <c r="L86" s="47">
        <f t="shared" si="13"/>
        <v>482166</v>
      </c>
      <c r="M86" s="47">
        <f t="shared" si="14"/>
        <v>1160490</v>
      </c>
      <c r="N86" s="49">
        <f t="shared" si="15"/>
        <v>822973.8</v>
      </c>
      <c r="O86" s="46">
        <f t="shared" si="18"/>
        <v>296100</v>
      </c>
      <c r="P86" s="46">
        <f t="shared" si="19"/>
        <v>772500</v>
      </c>
      <c r="Q86" s="46">
        <f t="shared" si="20"/>
        <v>1068600</v>
      </c>
      <c r="R86" s="48">
        <f t="shared" si="21"/>
        <v>731083.8</v>
      </c>
      <c r="S86" s="46">
        <v>0</v>
      </c>
    </row>
    <row r="87" spans="1:19" ht="28.5" x14ac:dyDescent="0.35">
      <c r="A87" s="19" t="s">
        <v>16</v>
      </c>
      <c r="B87" s="19">
        <v>702420</v>
      </c>
      <c r="C87" s="19" t="s">
        <v>452</v>
      </c>
      <c r="D87" s="19"/>
      <c r="E87" s="46">
        <v>4.5</v>
      </c>
      <c r="F87" s="46">
        <f t="shared" si="11"/>
        <v>304560</v>
      </c>
      <c r="G87" s="46">
        <f t="shared" si="12"/>
        <v>134232</v>
      </c>
      <c r="H87" s="46">
        <v>1.41</v>
      </c>
      <c r="I87" s="46">
        <f t="shared" si="16"/>
        <v>855930</v>
      </c>
      <c r="J87" s="46">
        <f t="shared" si="17"/>
        <v>347934</v>
      </c>
      <c r="K87" s="46">
        <v>3.09</v>
      </c>
      <c r="L87" s="47">
        <f t="shared" si="13"/>
        <v>482166</v>
      </c>
      <c r="M87" s="47">
        <f t="shared" si="14"/>
        <v>1160490</v>
      </c>
      <c r="N87" s="49">
        <f t="shared" si="15"/>
        <v>822973.8</v>
      </c>
      <c r="O87" s="46">
        <f t="shared" si="18"/>
        <v>296100</v>
      </c>
      <c r="P87" s="46">
        <f t="shared" si="19"/>
        <v>772500</v>
      </c>
      <c r="Q87" s="46">
        <f t="shared" si="20"/>
        <v>1068600</v>
      </c>
      <c r="R87" s="48">
        <f t="shared" si="21"/>
        <v>731083.8</v>
      </c>
      <c r="S87" s="46">
        <v>0</v>
      </c>
    </row>
    <row r="88" spans="1:19" ht="28.5" x14ac:dyDescent="0.35">
      <c r="A88" s="19" t="s">
        <v>16</v>
      </c>
      <c r="B88" s="19">
        <v>702425</v>
      </c>
      <c r="C88" s="19" t="s">
        <v>453</v>
      </c>
      <c r="D88" s="19"/>
      <c r="E88" s="46">
        <v>4.9000000000000004</v>
      </c>
      <c r="F88" s="46">
        <f t="shared" si="11"/>
        <v>270000</v>
      </c>
      <c r="G88" s="46">
        <f t="shared" si="12"/>
        <v>119000</v>
      </c>
      <c r="H88" s="46">
        <v>1.25</v>
      </c>
      <c r="I88" s="46">
        <f t="shared" si="16"/>
        <v>1011050</v>
      </c>
      <c r="J88" s="46">
        <f t="shared" si="17"/>
        <v>410990</v>
      </c>
      <c r="K88" s="46">
        <v>3.65</v>
      </c>
      <c r="L88" s="47">
        <f t="shared" si="13"/>
        <v>529990</v>
      </c>
      <c r="M88" s="47">
        <f t="shared" si="14"/>
        <v>1281050</v>
      </c>
      <c r="N88" s="49">
        <f t="shared" si="15"/>
        <v>910057</v>
      </c>
      <c r="O88" s="46">
        <f t="shared" si="18"/>
        <v>262500</v>
      </c>
      <c r="P88" s="46">
        <f t="shared" si="19"/>
        <v>912500</v>
      </c>
      <c r="Q88" s="46">
        <f t="shared" si="20"/>
        <v>1175000</v>
      </c>
      <c r="R88" s="48">
        <f t="shared" si="21"/>
        <v>804007</v>
      </c>
      <c r="S88" s="46">
        <v>0</v>
      </c>
    </row>
    <row r="89" spans="1:19" ht="28.5" x14ac:dyDescent="0.35">
      <c r="A89" s="19" t="s">
        <v>16</v>
      </c>
      <c r="B89" s="19">
        <v>702430</v>
      </c>
      <c r="C89" s="19" t="s">
        <v>454</v>
      </c>
      <c r="D89" s="19"/>
      <c r="E89" s="46">
        <v>5.8100000000000005</v>
      </c>
      <c r="F89" s="46">
        <f t="shared" si="11"/>
        <v>319680</v>
      </c>
      <c r="G89" s="46">
        <f t="shared" si="12"/>
        <v>140896</v>
      </c>
      <c r="H89" s="46">
        <v>1.48</v>
      </c>
      <c r="I89" s="46">
        <f t="shared" si="16"/>
        <v>1199410</v>
      </c>
      <c r="J89" s="46">
        <f t="shared" si="17"/>
        <v>487558</v>
      </c>
      <c r="K89" s="46">
        <v>4.33</v>
      </c>
      <c r="L89" s="47">
        <f t="shared" si="13"/>
        <v>628454</v>
      </c>
      <c r="M89" s="47">
        <f t="shared" si="14"/>
        <v>1519090</v>
      </c>
      <c r="N89" s="49">
        <f t="shared" si="15"/>
        <v>1079172.2</v>
      </c>
      <c r="O89" s="46">
        <f t="shared" si="18"/>
        <v>310800</v>
      </c>
      <c r="P89" s="46">
        <f t="shared" si="19"/>
        <v>1082500</v>
      </c>
      <c r="Q89" s="46">
        <f t="shared" si="20"/>
        <v>1393300</v>
      </c>
      <c r="R89" s="48">
        <f t="shared" si="21"/>
        <v>953382.2</v>
      </c>
      <c r="S89" s="46">
        <v>0</v>
      </c>
    </row>
    <row r="90" spans="1:19" ht="28.5" x14ac:dyDescent="0.35">
      <c r="A90" s="19" t="s">
        <v>16</v>
      </c>
      <c r="B90" s="19">
        <v>702435</v>
      </c>
      <c r="C90" s="19" t="s">
        <v>455</v>
      </c>
      <c r="D90" s="19"/>
      <c r="E90" s="46">
        <v>4.5</v>
      </c>
      <c r="F90" s="46">
        <f t="shared" si="11"/>
        <v>304560</v>
      </c>
      <c r="G90" s="46">
        <f t="shared" si="12"/>
        <v>134232</v>
      </c>
      <c r="H90" s="46">
        <v>1.41</v>
      </c>
      <c r="I90" s="46">
        <f t="shared" si="16"/>
        <v>855930</v>
      </c>
      <c r="J90" s="46">
        <f t="shared" si="17"/>
        <v>347934</v>
      </c>
      <c r="K90" s="46">
        <v>3.09</v>
      </c>
      <c r="L90" s="47">
        <f t="shared" si="13"/>
        <v>482166</v>
      </c>
      <c r="M90" s="47">
        <f t="shared" si="14"/>
        <v>1160490</v>
      </c>
      <c r="N90" s="49">
        <f t="shared" si="15"/>
        <v>822973.8</v>
      </c>
      <c r="O90" s="46">
        <f t="shared" si="18"/>
        <v>296100</v>
      </c>
      <c r="P90" s="46">
        <f t="shared" si="19"/>
        <v>772500</v>
      </c>
      <c r="Q90" s="46">
        <f t="shared" si="20"/>
        <v>1068600</v>
      </c>
      <c r="R90" s="48">
        <f t="shared" si="21"/>
        <v>731083.8</v>
      </c>
      <c r="S90" s="46">
        <v>0</v>
      </c>
    </row>
    <row r="91" spans="1:19" ht="28.5" x14ac:dyDescent="0.35">
      <c r="A91" s="19" t="s">
        <v>16</v>
      </c>
      <c r="B91" s="19">
        <v>702440</v>
      </c>
      <c r="C91" s="19" t="s">
        <v>456</v>
      </c>
      <c r="D91" s="19"/>
      <c r="E91" s="46">
        <v>4.9000000000000004</v>
      </c>
      <c r="F91" s="46">
        <f t="shared" si="11"/>
        <v>270000</v>
      </c>
      <c r="G91" s="46">
        <f t="shared" si="12"/>
        <v>119000</v>
      </c>
      <c r="H91" s="46">
        <v>1.25</v>
      </c>
      <c r="I91" s="46">
        <f t="shared" si="16"/>
        <v>1011050</v>
      </c>
      <c r="J91" s="46">
        <f t="shared" si="17"/>
        <v>410990</v>
      </c>
      <c r="K91" s="46">
        <v>3.65</v>
      </c>
      <c r="L91" s="47">
        <f t="shared" si="13"/>
        <v>529990</v>
      </c>
      <c r="M91" s="47">
        <f t="shared" si="14"/>
        <v>1281050</v>
      </c>
      <c r="N91" s="49">
        <f t="shared" si="15"/>
        <v>910057</v>
      </c>
      <c r="O91" s="46">
        <f t="shared" si="18"/>
        <v>262500</v>
      </c>
      <c r="P91" s="46">
        <f t="shared" si="19"/>
        <v>912500</v>
      </c>
      <c r="Q91" s="46">
        <f t="shared" si="20"/>
        <v>1175000</v>
      </c>
      <c r="R91" s="48">
        <f t="shared" si="21"/>
        <v>804007</v>
      </c>
      <c r="S91" s="46">
        <v>0</v>
      </c>
    </row>
    <row r="92" spans="1:19" ht="28.5" x14ac:dyDescent="0.35">
      <c r="A92" s="19" t="s">
        <v>16</v>
      </c>
      <c r="B92" s="19">
        <v>702445</v>
      </c>
      <c r="C92" s="19" t="s">
        <v>457</v>
      </c>
      <c r="D92" s="19"/>
      <c r="E92" s="46">
        <v>5.8100000000000005</v>
      </c>
      <c r="F92" s="46">
        <f t="shared" si="11"/>
        <v>319680</v>
      </c>
      <c r="G92" s="46">
        <f t="shared" si="12"/>
        <v>140896</v>
      </c>
      <c r="H92" s="46">
        <v>1.48</v>
      </c>
      <c r="I92" s="46">
        <f t="shared" si="16"/>
        <v>1199410</v>
      </c>
      <c r="J92" s="46">
        <f t="shared" si="17"/>
        <v>487558</v>
      </c>
      <c r="K92" s="46">
        <v>4.33</v>
      </c>
      <c r="L92" s="47">
        <f t="shared" si="13"/>
        <v>628454</v>
      </c>
      <c r="M92" s="47">
        <f t="shared" si="14"/>
        <v>1519090</v>
      </c>
      <c r="N92" s="49">
        <f t="shared" si="15"/>
        <v>1079172.2</v>
      </c>
      <c r="O92" s="46">
        <f t="shared" si="18"/>
        <v>310800</v>
      </c>
      <c r="P92" s="46">
        <f t="shared" si="19"/>
        <v>1082500</v>
      </c>
      <c r="Q92" s="46">
        <f t="shared" si="20"/>
        <v>1393300</v>
      </c>
      <c r="R92" s="48">
        <f t="shared" si="21"/>
        <v>953382.2</v>
      </c>
      <c r="S92" s="46">
        <v>0</v>
      </c>
    </row>
    <row r="93" spans="1:19" ht="28.5" x14ac:dyDescent="0.35">
      <c r="A93" s="19" t="s">
        <v>16</v>
      </c>
      <c r="B93" s="19">
        <v>702450</v>
      </c>
      <c r="C93" s="19" t="s">
        <v>458</v>
      </c>
      <c r="D93" s="19"/>
      <c r="E93" s="46">
        <v>4.99</v>
      </c>
      <c r="F93" s="46">
        <f t="shared" si="11"/>
        <v>336960</v>
      </c>
      <c r="G93" s="46">
        <f t="shared" si="12"/>
        <v>148512</v>
      </c>
      <c r="H93" s="46">
        <v>1.56</v>
      </c>
      <c r="I93" s="46">
        <f t="shared" si="16"/>
        <v>950110</v>
      </c>
      <c r="J93" s="46">
        <f t="shared" si="17"/>
        <v>386218</v>
      </c>
      <c r="K93" s="46">
        <v>3.43</v>
      </c>
      <c r="L93" s="47">
        <f t="shared" si="13"/>
        <v>534730</v>
      </c>
      <c r="M93" s="47">
        <f t="shared" si="14"/>
        <v>1287070</v>
      </c>
      <c r="N93" s="49">
        <f t="shared" si="15"/>
        <v>912759</v>
      </c>
      <c r="O93" s="46">
        <f t="shared" si="18"/>
        <v>327600</v>
      </c>
      <c r="P93" s="46">
        <f t="shared" si="19"/>
        <v>857500</v>
      </c>
      <c r="Q93" s="46">
        <f t="shared" si="20"/>
        <v>1185100</v>
      </c>
      <c r="R93" s="48">
        <f t="shared" si="21"/>
        <v>810789</v>
      </c>
      <c r="S93" s="46">
        <v>0</v>
      </c>
    </row>
    <row r="94" spans="1:19" ht="28.5" x14ac:dyDescent="0.35">
      <c r="A94" s="19" t="s">
        <v>16</v>
      </c>
      <c r="B94" s="19">
        <v>702455</v>
      </c>
      <c r="C94" s="19" t="s">
        <v>459</v>
      </c>
      <c r="D94" s="19"/>
      <c r="E94" s="46">
        <v>4.46</v>
      </c>
      <c r="F94" s="46">
        <f t="shared" si="11"/>
        <v>349920</v>
      </c>
      <c r="G94" s="46">
        <f t="shared" si="12"/>
        <v>154224</v>
      </c>
      <c r="H94" s="46">
        <v>1.62</v>
      </c>
      <c r="I94" s="46">
        <f t="shared" si="16"/>
        <v>786680</v>
      </c>
      <c r="J94" s="46">
        <f t="shared" si="17"/>
        <v>319784</v>
      </c>
      <c r="K94" s="46">
        <v>2.84</v>
      </c>
      <c r="L94" s="47">
        <f t="shared" si="13"/>
        <v>474008</v>
      </c>
      <c r="M94" s="47">
        <f t="shared" si="14"/>
        <v>1136600</v>
      </c>
      <c r="N94" s="49">
        <f t="shared" si="15"/>
        <v>804794.4</v>
      </c>
      <c r="O94" s="46">
        <f t="shared" si="18"/>
        <v>340200</v>
      </c>
      <c r="P94" s="46">
        <f t="shared" si="19"/>
        <v>710000</v>
      </c>
      <c r="Q94" s="46">
        <f t="shared" si="20"/>
        <v>1050200</v>
      </c>
      <c r="R94" s="48">
        <f t="shared" si="21"/>
        <v>718394.4</v>
      </c>
      <c r="S94" s="46">
        <v>0</v>
      </c>
    </row>
    <row r="95" spans="1:19" ht="42.75" x14ac:dyDescent="0.35">
      <c r="A95" s="19" t="s">
        <v>16</v>
      </c>
      <c r="B95" s="19">
        <v>702460</v>
      </c>
      <c r="C95" s="19" t="s">
        <v>460</v>
      </c>
      <c r="D95" s="19"/>
      <c r="E95" s="46">
        <v>6.08</v>
      </c>
      <c r="F95" s="46">
        <f t="shared" si="11"/>
        <v>410400</v>
      </c>
      <c r="G95" s="46">
        <f t="shared" si="12"/>
        <v>180880</v>
      </c>
      <c r="H95" s="46">
        <v>1.9</v>
      </c>
      <c r="I95" s="46">
        <f t="shared" si="16"/>
        <v>1157860</v>
      </c>
      <c r="J95" s="46">
        <f t="shared" si="17"/>
        <v>470667.99999999994</v>
      </c>
      <c r="K95" s="46">
        <v>4.18</v>
      </c>
      <c r="L95" s="47">
        <f t="shared" si="13"/>
        <v>651548</v>
      </c>
      <c r="M95" s="47">
        <f t="shared" si="14"/>
        <v>1568260</v>
      </c>
      <c r="N95" s="49">
        <f t="shared" si="15"/>
        <v>1112176.3999999999</v>
      </c>
      <c r="O95" s="46">
        <f t="shared" si="18"/>
        <v>399000</v>
      </c>
      <c r="P95" s="46">
        <f t="shared" si="19"/>
        <v>1044999.9999999999</v>
      </c>
      <c r="Q95" s="46">
        <f t="shared" si="20"/>
        <v>1444000</v>
      </c>
      <c r="R95" s="48">
        <f t="shared" si="21"/>
        <v>987916.4</v>
      </c>
      <c r="S95" s="46">
        <v>0</v>
      </c>
    </row>
    <row r="96" spans="1:19" ht="57" x14ac:dyDescent="0.35">
      <c r="A96" s="19" t="s">
        <v>16</v>
      </c>
      <c r="B96" s="19">
        <v>702465</v>
      </c>
      <c r="C96" s="19" t="s">
        <v>461</v>
      </c>
      <c r="D96" s="19"/>
      <c r="E96" s="46">
        <v>6.4899999999999993</v>
      </c>
      <c r="F96" s="46">
        <f t="shared" si="11"/>
        <v>408240</v>
      </c>
      <c r="G96" s="46">
        <f t="shared" si="12"/>
        <v>179928</v>
      </c>
      <c r="H96" s="46">
        <v>1.89</v>
      </c>
      <c r="I96" s="46">
        <f t="shared" si="16"/>
        <v>1274200</v>
      </c>
      <c r="J96" s="46">
        <f t="shared" si="17"/>
        <v>517959.99999999994</v>
      </c>
      <c r="K96" s="46">
        <v>4.5999999999999996</v>
      </c>
      <c r="L96" s="47">
        <f t="shared" si="13"/>
        <v>697888</v>
      </c>
      <c r="M96" s="47">
        <f t="shared" si="14"/>
        <v>1682440</v>
      </c>
      <c r="N96" s="49">
        <f t="shared" si="15"/>
        <v>1193918.3999999999</v>
      </c>
      <c r="O96" s="46">
        <f t="shared" si="18"/>
        <v>396900</v>
      </c>
      <c r="P96" s="46">
        <f t="shared" si="19"/>
        <v>1150000</v>
      </c>
      <c r="Q96" s="46">
        <f t="shared" si="20"/>
        <v>1546900</v>
      </c>
      <c r="R96" s="48">
        <f t="shared" si="21"/>
        <v>1058378.3999999999</v>
      </c>
      <c r="S96" s="46">
        <v>0</v>
      </c>
    </row>
    <row r="97" spans="1:19" ht="28.5" x14ac:dyDescent="0.35">
      <c r="A97" s="19" t="s">
        <v>16</v>
      </c>
      <c r="B97" s="19">
        <v>702470</v>
      </c>
      <c r="C97" s="19" t="s">
        <v>462</v>
      </c>
      <c r="D97" s="19"/>
      <c r="E97" s="46">
        <v>1.7200000000000002</v>
      </c>
      <c r="F97" s="46">
        <f t="shared" si="11"/>
        <v>172800</v>
      </c>
      <c r="G97" s="46">
        <f t="shared" si="12"/>
        <v>76160</v>
      </c>
      <c r="H97" s="46">
        <v>0.8</v>
      </c>
      <c r="I97" s="46">
        <f t="shared" si="16"/>
        <v>254840</v>
      </c>
      <c r="J97" s="46">
        <f t="shared" si="17"/>
        <v>103592</v>
      </c>
      <c r="K97" s="46">
        <v>0.92</v>
      </c>
      <c r="L97" s="47">
        <f t="shared" si="13"/>
        <v>179752</v>
      </c>
      <c r="M97" s="47">
        <f t="shared" si="14"/>
        <v>427640</v>
      </c>
      <c r="N97" s="49">
        <f t="shared" si="15"/>
        <v>301813.59999999998</v>
      </c>
      <c r="O97" s="46">
        <f t="shared" si="18"/>
        <v>168000</v>
      </c>
      <c r="P97" s="46">
        <f t="shared" si="19"/>
        <v>230000</v>
      </c>
      <c r="Q97" s="46">
        <f t="shared" si="20"/>
        <v>398000</v>
      </c>
      <c r="R97" s="48">
        <f t="shared" si="21"/>
        <v>272173.59999999998</v>
      </c>
      <c r="S97" s="46">
        <v>0</v>
      </c>
    </row>
    <row r="98" spans="1:19" ht="28.5" x14ac:dyDescent="0.35">
      <c r="A98" s="19" t="s">
        <v>16</v>
      </c>
      <c r="B98" s="19">
        <v>702475</v>
      </c>
      <c r="C98" s="19" t="s">
        <v>463</v>
      </c>
      <c r="D98" s="19"/>
      <c r="E98" s="46">
        <v>1.7200000000000002</v>
      </c>
      <c r="F98" s="46">
        <f t="shared" si="11"/>
        <v>172800</v>
      </c>
      <c r="G98" s="46">
        <f t="shared" si="12"/>
        <v>76160</v>
      </c>
      <c r="H98" s="46">
        <v>0.8</v>
      </c>
      <c r="I98" s="46">
        <f t="shared" si="16"/>
        <v>254840</v>
      </c>
      <c r="J98" s="46">
        <f t="shared" si="17"/>
        <v>103592</v>
      </c>
      <c r="K98" s="46">
        <v>0.92</v>
      </c>
      <c r="L98" s="47">
        <f t="shared" si="13"/>
        <v>179752</v>
      </c>
      <c r="M98" s="47">
        <f t="shared" si="14"/>
        <v>427640</v>
      </c>
      <c r="N98" s="49">
        <f t="shared" si="15"/>
        <v>301813.59999999998</v>
      </c>
      <c r="O98" s="46">
        <f t="shared" si="18"/>
        <v>168000</v>
      </c>
      <c r="P98" s="46">
        <f t="shared" si="19"/>
        <v>230000</v>
      </c>
      <c r="Q98" s="46">
        <f t="shared" si="20"/>
        <v>398000</v>
      </c>
      <c r="R98" s="48">
        <f t="shared" si="21"/>
        <v>272173.59999999998</v>
      </c>
      <c r="S98" s="46">
        <v>0</v>
      </c>
    </row>
    <row r="99" spans="1:19" ht="28.5" x14ac:dyDescent="0.35">
      <c r="A99" s="19" t="s">
        <v>16</v>
      </c>
      <c r="B99" s="19">
        <v>702480</v>
      </c>
      <c r="C99" s="19" t="s">
        <v>464</v>
      </c>
      <c r="D99" s="19"/>
      <c r="E99" s="46">
        <v>2.79</v>
      </c>
      <c r="F99" s="46">
        <f t="shared" si="11"/>
        <v>168480</v>
      </c>
      <c r="G99" s="46">
        <f t="shared" si="12"/>
        <v>74256</v>
      </c>
      <c r="H99" s="46">
        <v>0.78</v>
      </c>
      <c r="I99" s="46">
        <f t="shared" si="16"/>
        <v>556769.99999999988</v>
      </c>
      <c r="J99" s="46">
        <f t="shared" si="17"/>
        <v>226325.99999999997</v>
      </c>
      <c r="K99" s="46">
        <v>2.0099999999999998</v>
      </c>
      <c r="L99" s="47">
        <f t="shared" si="13"/>
        <v>300582</v>
      </c>
      <c r="M99" s="47">
        <f t="shared" si="14"/>
        <v>725249.99999999988</v>
      </c>
      <c r="N99" s="49">
        <f t="shared" si="15"/>
        <v>514842.59999999986</v>
      </c>
      <c r="O99" s="46">
        <f t="shared" si="18"/>
        <v>163800</v>
      </c>
      <c r="P99" s="46">
        <f t="shared" si="19"/>
        <v>502499.99999999994</v>
      </c>
      <c r="Q99" s="46">
        <f t="shared" si="20"/>
        <v>666300</v>
      </c>
      <c r="R99" s="48">
        <f t="shared" si="21"/>
        <v>455892.6</v>
      </c>
      <c r="S99" s="46">
        <v>0</v>
      </c>
    </row>
    <row r="100" spans="1:19" ht="99.75" x14ac:dyDescent="0.35">
      <c r="A100" s="92" t="s">
        <v>49</v>
      </c>
      <c r="B100" s="92">
        <v>702485</v>
      </c>
      <c r="C100" s="92" t="s">
        <v>465</v>
      </c>
      <c r="D100" s="92" t="s">
        <v>466</v>
      </c>
      <c r="E100" s="93">
        <v>68</v>
      </c>
      <c r="F100" s="93">
        <f t="shared" si="11"/>
        <v>5832000</v>
      </c>
      <c r="G100" s="93">
        <f t="shared" si="12"/>
        <v>2570400</v>
      </c>
      <c r="H100" s="93">
        <v>27</v>
      </c>
      <c r="I100" s="93">
        <f t="shared" si="16"/>
        <v>11357000</v>
      </c>
      <c r="J100" s="93">
        <f t="shared" si="17"/>
        <v>4616600</v>
      </c>
      <c r="K100" s="93">
        <v>41</v>
      </c>
      <c r="L100" s="47">
        <f t="shared" si="13"/>
        <v>7187000</v>
      </c>
      <c r="M100" s="47">
        <f t="shared" si="14"/>
        <v>17189000</v>
      </c>
      <c r="N100" s="49">
        <f t="shared" si="15"/>
        <v>12158100</v>
      </c>
      <c r="O100" s="93">
        <f t="shared" si="18"/>
        <v>5670000</v>
      </c>
      <c r="P100" s="93">
        <f t="shared" si="19"/>
        <v>10250000</v>
      </c>
      <c r="Q100" s="93">
        <f t="shared" si="20"/>
        <v>15920000</v>
      </c>
      <c r="R100" s="94">
        <f t="shared" si="21"/>
        <v>10889100</v>
      </c>
      <c r="S100" s="93">
        <v>0</v>
      </c>
    </row>
    <row r="101" spans="1:19" ht="42.75" x14ac:dyDescent="0.35">
      <c r="A101" s="92" t="s">
        <v>49</v>
      </c>
      <c r="B101" s="92">
        <v>702490</v>
      </c>
      <c r="C101" s="92" t="s">
        <v>467</v>
      </c>
      <c r="D101" s="92"/>
      <c r="E101" s="93">
        <v>40</v>
      </c>
      <c r="F101" s="93">
        <f t="shared" si="11"/>
        <v>3240000</v>
      </c>
      <c r="G101" s="93">
        <f t="shared" si="12"/>
        <v>1428000</v>
      </c>
      <c r="H101" s="93">
        <v>15</v>
      </c>
      <c r="I101" s="93">
        <f t="shared" si="16"/>
        <v>6925000</v>
      </c>
      <c r="J101" s="93">
        <f t="shared" si="17"/>
        <v>2815000</v>
      </c>
      <c r="K101" s="93">
        <v>25</v>
      </c>
      <c r="L101" s="47">
        <f t="shared" si="13"/>
        <v>4243000</v>
      </c>
      <c r="M101" s="47">
        <f t="shared" si="14"/>
        <v>10165000</v>
      </c>
      <c r="N101" s="49">
        <f t="shared" si="15"/>
        <v>7194900</v>
      </c>
      <c r="O101" s="93">
        <f t="shared" si="18"/>
        <v>3150000</v>
      </c>
      <c r="P101" s="93">
        <f t="shared" si="19"/>
        <v>6250000</v>
      </c>
      <c r="Q101" s="93">
        <f t="shared" si="20"/>
        <v>9400000</v>
      </c>
      <c r="R101" s="94">
        <f t="shared" si="21"/>
        <v>6429900</v>
      </c>
      <c r="S101" s="93">
        <v>0</v>
      </c>
    </row>
    <row r="102" spans="1:19" ht="28.5" x14ac:dyDescent="0.35">
      <c r="A102" s="92" t="s">
        <v>16</v>
      </c>
      <c r="B102" s="92">
        <v>702495</v>
      </c>
      <c r="C102" s="92" t="s">
        <v>468</v>
      </c>
      <c r="D102" s="92"/>
      <c r="E102" s="93">
        <v>11.97</v>
      </c>
      <c r="F102" s="93">
        <f t="shared" si="11"/>
        <v>1049760</v>
      </c>
      <c r="G102" s="93">
        <f t="shared" si="12"/>
        <v>462672.00000000006</v>
      </c>
      <c r="H102" s="93">
        <v>4.8600000000000003</v>
      </c>
      <c r="I102" s="93">
        <f t="shared" si="16"/>
        <v>1969470</v>
      </c>
      <c r="J102" s="93">
        <f t="shared" si="17"/>
        <v>800586</v>
      </c>
      <c r="K102" s="93">
        <v>7.11</v>
      </c>
      <c r="L102" s="47">
        <f t="shared" si="13"/>
        <v>1263258</v>
      </c>
      <c r="M102" s="47">
        <f t="shared" si="14"/>
        <v>3019230</v>
      </c>
      <c r="N102" s="49">
        <f t="shared" si="15"/>
        <v>2134949.4</v>
      </c>
      <c r="O102" s="93">
        <f t="shared" si="18"/>
        <v>1020600.0000000001</v>
      </c>
      <c r="P102" s="93">
        <f t="shared" si="19"/>
        <v>1777500</v>
      </c>
      <c r="Q102" s="93">
        <f t="shared" si="20"/>
        <v>2798100</v>
      </c>
      <c r="R102" s="94">
        <f t="shared" si="21"/>
        <v>1913819.4</v>
      </c>
      <c r="S102" s="93">
        <v>0</v>
      </c>
    </row>
    <row r="103" spans="1:19" ht="28.5" x14ac:dyDescent="0.35">
      <c r="A103" s="92" t="s">
        <v>16</v>
      </c>
      <c r="B103" s="92">
        <v>702500</v>
      </c>
      <c r="C103" s="92" t="s">
        <v>469</v>
      </c>
      <c r="D103" s="92"/>
      <c r="E103" s="93">
        <v>12.67</v>
      </c>
      <c r="F103" s="93">
        <f t="shared" si="11"/>
        <v>1110240</v>
      </c>
      <c r="G103" s="93">
        <f t="shared" si="12"/>
        <v>489327.99999999994</v>
      </c>
      <c r="H103" s="93">
        <v>5.14</v>
      </c>
      <c r="I103" s="93">
        <f t="shared" si="16"/>
        <v>2085810</v>
      </c>
      <c r="J103" s="93">
        <f t="shared" si="17"/>
        <v>847878</v>
      </c>
      <c r="K103" s="93">
        <v>7.53</v>
      </c>
      <c r="L103" s="47">
        <f t="shared" si="13"/>
        <v>1337206</v>
      </c>
      <c r="M103" s="47">
        <f t="shared" si="14"/>
        <v>3196050</v>
      </c>
      <c r="N103" s="49">
        <f t="shared" si="15"/>
        <v>2260005.7999999998</v>
      </c>
      <c r="O103" s="93">
        <f t="shared" si="18"/>
        <v>1079400</v>
      </c>
      <c r="P103" s="93">
        <f t="shared" si="19"/>
        <v>1882500</v>
      </c>
      <c r="Q103" s="93">
        <f t="shared" si="20"/>
        <v>2961900</v>
      </c>
      <c r="R103" s="94">
        <f t="shared" si="21"/>
        <v>2025855.8</v>
      </c>
      <c r="S103" s="93">
        <v>0</v>
      </c>
    </row>
    <row r="104" spans="1:19" ht="28.5" x14ac:dyDescent="0.35">
      <c r="A104" s="92" t="s">
        <v>16</v>
      </c>
      <c r="B104" s="92">
        <v>702505</v>
      </c>
      <c r="C104" s="92" t="s">
        <v>470</v>
      </c>
      <c r="D104" s="92"/>
      <c r="E104" s="93">
        <v>11.97</v>
      </c>
      <c r="F104" s="93">
        <f t="shared" si="11"/>
        <v>1049760</v>
      </c>
      <c r="G104" s="93">
        <f t="shared" si="12"/>
        <v>462672.00000000006</v>
      </c>
      <c r="H104" s="93">
        <v>4.8600000000000003</v>
      </c>
      <c r="I104" s="93">
        <f t="shared" si="16"/>
        <v>1969470</v>
      </c>
      <c r="J104" s="93">
        <f t="shared" si="17"/>
        <v>800586</v>
      </c>
      <c r="K104" s="93">
        <v>7.11</v>
      </c>
      <c r="L104" s="47">
        <f t="shared" si="13"/>
        <v>1263258</v>
      </c>
      <c r="M104" s="47">
        <f t="shared" si="14"/>
        <v>3019230</v>
      </c>
      <c r="N104" s="49">
        <f t="shared" si="15"/>
        <v>2134949.4</v>
      </c>
      <c r="O104" s="93">
        <f t="shared" si="18"/>
        <v>1020600.0000000001</v>
      </c>
      <c r="P104" s="93">
        <f t="shared" si="19"/>
        <v>1777500</v>
      </c>
      <c r="Q104" s="93">
        <f t="shared" si="20"/>
        <v>2798100</v>
      </c>
      <c r="R104" s="94">
        <f t="shared" si="21"/>
        <v>1913819.4</v>
      </c>
      <c r="S104" s="93">
        <v>0</v>
      </c>
    </row>
    <row r="105" spans="1:19" ht="28.5" x14ac:dyDescent="0.35">
      <c r="A105" s="92" t="s">
        <v>16</v>
      </c>
      <c r="B105" s="92">
        <v>702510</v>
      </c>
      <c r="C105" s="92" t="s">
        <v>471</v>
      </c>
      <c r="D105" s="92"/>
      <c r="E105" s="93">
        <v>11.55</v>
      </c>
      <c r="F105" s="93">
        <f t="shared" si="11"/>
        <v>1013040.0000000001</v>
      </c>
      <c r="G105" s="93">
        <f t="shared" si="12"/>
        <v>446488.00000000006</v>
      </c>
      <c r="H105" s="93">
        <v>4.6900000000000004</v>
      </c>
      <c r="I105" s="93">
        <f t="shared" si="16"/>
        <v>1900220</v>
      </c>
      <c r="J105" s="93">
        <f t="shared" si="17"/>
        <v>772436</v>
      </c>
      <c r="K105" s="93">
        <v>6.86</v>
      </c>
      <c r="L105" s="47">
        <f t="shared" si="13"/>
        <v>1218924</v>
      </c>
      <c r="M105" s="47">
        <f t="shared" si="14"/>
        <v>2913260</v>
      </c>
      <c r="N105" s="49">
        <f t="shared" si="15"/>
        <v>2060013.2000000002</v>
      </c>
      <c r="O105" s="93">
        <f t="shared" si="18"/>
        <v>984900.00000000012</v>
      </c>
      <c r="P105" s="93">
        <f t="shared" si="19"/>
        <v>1715000</v>
      </c>
      <c r="Q105" s="93">
        <f t="shared" si="20"/>
        <v>2699900</v>
      </c>
      <c r="R105" s="94">
        <f t="shared" si="21"/>
        <v>1846653.2000000002</v>
      </c>
      <c r="S105" s="93">
        <v>0</v>
      </c>
    </row>
    <row r="106" spans="1:19" ht="16.5" x14ac:dyDescent="0.35">
      <c r="A106" s="92" t="s">
        <v>16</v>
      </c>
      <c r="B106" s="92">
        <v>702515</v>
      </c>
      <c r="C106" s="92" t="s">
        <v>472</v>
      </c>
      <c r="D106" s="92"/>
      <c r="E106" s="93">
        <v>10.25</v>
      </c>
      <c r="F106" s="93">
        <f t="shared" si="11"/>
        <v>803520</v>
      </c>
      <c r="G106" s="93">
        <f t="shared" si="12"/>
        <v>354144</v>
      </c>
      <c r="H106" s="93">
        <v>3.72</v>
      </c>
      <c r="I106" s="93">
        <f t="shared" si="16"/>
        <v>1808810</v>
      </c>
      <c r="J106" s="93">
        <f t="shared" si="17"/>
        <v>735278</v>
      </c>
      <c r="K106" s="93">
        <v>6.53</v>
      </c>
      <c r="L106" s="47">
        <f t="shared" si="13"/>
        <v>1089422</v>
      </c>
      <c r="M106" s="47">
        <f t="shared" si="14"/>
        <v>2612330</v>
      </c>
      <c r="N106" s="49">
        <f t="shared" si="15"/>
        <v>1849734.6</v>
      </c>
      <c r="O106" s="93">
        <f t="shared" si="18"/>
        <v>781200</v>
      </c>
      <c r="P106" s="93">
        <f t="shared" si="19"/>
        <v>1632500</v>
      </c>
      <c r="Q106" s="93">
        <f t="shared" si="20"/>
        <v>2413700</v>
      </c>
      <c r="R106" s="94">
        <f t="shared" si="21"/>
        <v>1651104.6</v>
      </c>
      <c r="S106" s="93">
        <v>0</v>
      </c>
    </row>
    <row r="107" spans="1:19" ht="16.5" x14ac:dyDescent="0.35">
      <c r="A107" s="92" t="s">
        <v>16</v>
      </c>
      <c r="B107" s="92">
        <v>702520</v>
      </c>
      <c r="C107" s="92" t="s">
        <v>473</v>
      </c>
      <c r="D107" s="92"/>
      <c r="E107" s="93">
        <v>9.84</v>
      </c>
      <c r="F107" s="93">
        <f t="shared" si="11"/>
        <v>771120</v>
      </c>
      <c r="G107" s="93">
        <f t="shared" si="12"/>
        <v>339864</v>
      </c>
      <c r="H107" s="93">
        <v>3.57</v>
      </c>
      <c r="I107" s="93">
        <f t="shared" si="16"/>
        <v>1736789.9999999998</v>
      </c>
      <c r="J107" s="93">
        <f t="shared" si="17"/>
        <v>706002</v>
      </c>
      <c r="K107" s="93">
        <v>6.27</v>
      </c>
      <c r="L107" s="47">
        <f t="shared" si="13"/>
        <v>1045866</v>
      </c>
      <c r="M107" s="47">
        <f t="shared" si="14"/>
        <v>2507910</v>
      </c>
      <c r="N107" s="49">
        <f t="shared" si="15"/>
        <v>1775803.8</v>
      </c>
      <c r="O107" s="93">
        <f t="shared" si="18"/>
        <v>749700</v>
      </c>
      <c r="P107" s="93">
        <f t="shared" si="19"/>
        <v>1567500</v>
      </c>
      <c r="Q107" s="93">
        <f t="shared" si="20"/>
        <v>2317200</v>
      </c>
      <c r="R107" s="94">
        <f t="shared" si="21"/>
        <v>1585093.8</v>
      </c>
      <c r="S107" s="93">
        <v>0</v>
      </c>
    </row>
    <row r="108" spans="1:19" ht="28.5" x14ac:dyDescent="0.35">
      <c r="A108" s="92" t="s">
        <v>16</v>
      </c>
      <c r="B108" s="92">
        <v>702525</v>
      </c>
      <c r="C108" s="92" t="s">
        <v>474</v>
      </c>
      <c r="D108" s="92"/>
      <c r="E108" s="93">
        <v>9.84</v>
      </c>
      <c r="F108" s="93">
        <f t="shared" si="11"/>
        <v>771120</v>
      </c>
      <c r="G108" s="93">
        <f t="shared" si="12"/>
        <v>339864</v>
      </c>
      <c r="H108" s="93">
        <v>3.57</v>
      </c>
      <c r="I108" s="93">
        <f t="shared" si="16"/>
        <v>1736789.9999999998</v>
      </c>
      <c r="J108" s="93">
        <f t="shared" si="17"/>
        <v>706002</v>
      </c>
      <c r="K108" s="93">
        <v>6.27</v>
      </c>
      <c r="L108" s="47">
        <f t="shared" si="13"/>
        <v>1045866</v>
      </c>
      <c r="M108" s="47">
        <f t="shared" si="14"/>
        <v>2507910</v>
      </c>
      <c r="N108" s="49">
        <f t="shared" si="15"/>
        <v>1775803.8</v>
      </c>
      <c r="O108" s="93">
        <f t="shared" si="18"/>
        <v>749700</v>
      </c>
      <c r="P108" s="93">
        <f t="shared" si="19"/>
        <v>1567500</v>
      </c>
      <c r="Q108" s="93">
        <f t="shared" si="20"/>
        <v>2317200</v>
      </c>
      <c r="R108" s="94">
        <f t="shared" si="21"/>
        <v>1585093.8</v>
      </c>
      <c r="S108" s="93">
        <v>0</v>
      </c>
    </row>
    <row r="109" spans="1:19" ht="28.5" x14ac:dyDescent="0.35">
      <c r="A109" s="92" t="s">
        <v>16</v>
      </c>
      <c r="B109" s="92">
        <v>702530</v>
      </c>
      <c r="C109" s="92" t="s">
        <v>475</v>
      </c>
      <c r="D109" s="92"/>
      <c r="E109" s="93">
        <v>9.84</v>
      </c>
      <c r="F109" s="93">
        <f t="shared" si="11"/>
        <v>771120</v>
      </c>
      <c r="G109" s="93">
        <f t="shared" si="12"/>
        <v>339864</v>
      </c>
      <c r="H109" s="93">
        <v>3.57</v>
      </c>
      <c r="I109" s="93">
        <f t="shared" si="16"/>
        <v>1736789.9999999998</v>
      </c>
      <c r="J109" s="93">
        <f t="shared" si="17"/>
        <v>706002</v>
      </c>
      <c r="K109" s="93">
        <v>6.27</v>
      </c>
      <c r="L109" s="47">
        <f t="shared" si="13"/>
        <v>1045866</v>
      </c>
      <c r="M109" s="47">
        <f t="shared" si="14"/>
        <v>2507910</v>
      </c>
      <c r="N109" s="49">
        <f t="shared" si="15"/>
        <v>1775803.8</v>
      </c>
      <c r="O109" s="93">
        <f t="shared" si="18"/>
        <v>749700</v>
      </c>
      <c r="P109" s="93">
        <f t="shared" si="19"/>
        <v>1567500</v>
      </c>
      <c r="Q109" s="93">
        <f t="shared" si="20"/>
        <v>2317200</v>
      </c>
      <c r="R109" s="94">
        <f t="shared" si="21"/>
        <v>1585093.8</v>
      </c>
      <c r="S109" s="93">
        <v>0</v>
      </c>
    </row>
    <row r="110" spans="1:19" ht="28.5" x14ac:dyDescent="0.35">
      <c r="A110" s="92" t="s">
        <v>16</v>
      </c>
      <c r="B110" s="92">
        <v>702535</v>
      </c>
      <c r="C110" s="92" t="s">
        <v>476</v>
      </c>
      <c r="D110" s="92"/>
      <c r="E110" s="93">
        <v>9.84</v>
      </c>
      <c r="F110" s="93">
        <f t="shared" si="11"/>
        <v>771120</v>
      </c>
      <c r="G110" s="93">
        <f t="shared" si="12"/>
        <v>339864</v>
      </c>
      <c r="H110" s="93">
        <v>3.57</v>
      </c>
      <c r="I110" s="93">
        <f t="shared" si="16"/>
        <v>1736789.9999999998</v>
      </c>
      <c r="J110" s="93">
        <f t="shared" si="17"/>
        <v>706002</v>
      </c>
      <c r="K110" s="93">
        <v>6.27</v>
      </c>
      <c r="L110" s="47">
        <f t="shared" si="13"/>
        <v>1045866</v>
      </c>
      <c r="M110" s="47">
        <f t="shared" si="14"/>
        <v>2507910</v>
      </c>
      <c r="N110" s="49">
        <f t="shared" si="15"/>
        <v>1775803.8</v>
      </c>
      <c r="O110" s="93">
        <f t="shared" si="18"/>
        <v>749700</v>
      </c>
      <c r="P110" s="93">
        <f t="shared" si="19"/>
        <v>1567500</v>
      </c>
      <c r="Q110" s="93">
        <f t="shared" si="20"/>
        <v>2317200</v>
      </c>
      <c r="R110" s="94">
        <f t="shared" si="21"/>
        <v>1585093.8</v>
      </c>
      <c r="S110" s="93">
        <v>0</v>
      </c>
    </row>
    <row r="111" spans="1:19" ht="57" x14ac:dyDescent="0.35">
      <c r="A111" s="92" t="s">
        <v>16</v>
      </c>
      <c r="B111" s="92">
        <v>702540</v>
      </c>
      <c r="C111" s="92" t="s">
        <v>477</v>
      </c>
      <c r="D111" s="92"/>
      <c r="E111" s="93">
        <v>5.0599999999999996</v>
      </c>
      <c r="F111" s="93">
        <f t="shared" si="11"/>
        <v>425520</v>
      </c>
      <c r="G111" s="93">
        <f t="shared" si="12"/>
        <v>187544</v>
      </c>
      <c r="H111" s="93">
        <v>1.97</v>
      </c>
      <c r="I111" s="93">
        <f t="shared" si="16"/>
        <v>855930</v>
      </c>
      <c r="J111" s="93">
        <f t="shared" si="17"/>
        <v>347934</v>
      </c>
      <c r="K111" s="93">
        <v>3.09</v>
      </c>
      <c r="L111" s="47">
        <f t="shared" si="13"/>
        <v>535478</v>
      </c>
      <c r="M111" s="47">
        <f t="shared" si="14"/>
        <v>1281450</v>
      </c>
      <c r="N111" s="49">
        <f t="shared" si="15"/>
        <v>906615.4</v>
      </c>
      <c r="O111" s="93">
        <f t="shared" si="18"/>
        <v>413700</v>
      </c>
      <c r="P111" s="93">
        <f t="shared" si="19"/>
        <v>772500</v>
      </c>
      <c r="Q111" s="93">
        <f t="shared" si="20"/>
        <v>1186200</v>
      </c>
      <c r="R111" s="94">
        <f t="shared" si="21"/>
        <v>811365.4</v>
      </c>
      <c r="S111" s="93">
        <v>0</v>
      </c>
    </row>
    <row r="112" spans="1:19" ht="42.75" x14ac:dyDescent="0.35">
      <c r="A112" s="92" t="s">
        <v>16</v>
      </c>
      <c r="B112" s="92">
        <v>702545</v>
      </c>
      <c r="C112" s="92" t="s">
        <v>478</v>
      </c>
      <c r="D112" s="92"/>
      <c r="E112" s="93">
        <v>6.2899999999999991</v>
      </c>
      <c r="F112" s="93">
        <f t="shared" si="11"/>
        <v>492479.99999999994</v>
      </c>
      <c r="G112" s="93">
        <f t="shared" si="12"/>
        <v>217055.99999999997</v>
      </c>
      <c r="H112" s="93">
        <v>2.2799999999999998</v>
      </c>
      <c r="I112" s="93">
        <f t="shared" si="16"/>
        <v>1110770</v>
      </c>
      <c r="J112" s="93">
        <f t="shared" si="17"/>
        <v>451526</v>
      </c>
      <c r="K112" s="93">
        <v>4.01</v>
      </c>
      <c r="L112" s="47">
        <f t="shared" si="13"/>
        <v>668582</v>
      </c>
      <c r="M112" s="47">
        <f t="shared" si="14"/>
        <v>1603250</v>
      </c>
      <c r="N112" s="49">
        <f t="shared" si="15"/>
        <v>1135242.6000000001</v>
      </c>
      <c r="O112" s="93">
        <f t="shared" si="18"/>
        <v>478799.99999999994</v>
      </c>
      <c r="P112" s="93">
        <f t="shared" si="19"/>
        <v>1002500</v>
      </c>
      <c r="Q112" s="93">
        <f t="shared" si="20"/>
        <v>1481300</v>
      </c>
      <c r="R112" s="94">
        <f t="shared" si="21"/>
        <v>1013292.6000000001</v>
      </c>
      <c r="S112" s="93">
        <v>0</v>
      </c>
    </row>
    <row r="113" spans="1:19" ht="16.5" x14ac:dyDescent="0.35">
      <c r="A113" s="92" t="s">
        <v>16</v>
      </c>
      <c r="B113" s="92">
        <v>702550</v>
      </c>
      <c r="C113" s="92" t="s">
        <v>479</v>
      </c>
      <c r="D113" s="92"/>
      <c r="E113" s="93">
        <v>11.97</v>
      </c>
      <c r="F113" s="93">
        <f t="shared" si="11"/>
        <v>1049760</v>
      </c>
      <c r="G113" s="93">
        <f t="shared" si="12"/>
        <v>462672.00000000006</v>
      </c>
      <c r="H113" s="93">
        <v>4.8600000000000003</v>
      </c>
      <c r="I113" s="93">
        <f t="shared" si="16"/>
        <v>1969470</v>
      </c>
      <c r="J113" s="93">
        <f t="shared" si="17"/>
        <v>800586</v>
      </c>
      <c r="K113" s="93">
        <v>7.11</v>
      </c>
      <c r="L113" s="47">
        <f t="shared" si="13"/>
        <v>1263258</v>
      </c>
      <c r="M113" s="47">
        <f t="shared" si="14"/>
        <v>3019230</v>
      </c>
      <c r="N113" s="49">
        <f t="shared" si="15"/>
        <v>2134949.4</v>
      </c>
      <c r="O113" s="93">
        <f t="shared" si="18"/>
        <v>1020600.0000000001</v>
      </c>
      <c r="P113" s="93">
        <f t="shared" si="19"/>
        <v>1777500</v>
      </c>
      <c r="Q113" s="93">
        <f t="shared" si="20"/>
        <v>2798100</v>
      </c>
      <c r="R113" s="94">
        <f t="shared" si="21"/>
        <v>1913819.4</v>
      </c>
      <c r="S113" s="93">
        <v>0</v>
      </c>
    </row>
    <row r="114" spans="1:19" ht="42.75" x14ac:dyDescent="0.35">
      <c r="A114" s="92" t="s">
        <v>16</v>
      </c>
      <c r="B114" s="92">
        <v>702555</v>
      </c>
      <c r="C114" s="92" t="s">
        <v>480</v>
      </c>
      <c r="D114" s="92"/>
      <c r="E114" s="93">
        <v>13.149999999999999</v>
      </c>
      <c r="F114" s="93">
        <f t="shared" si="11"/>
        <v>1153440</v>
      </c>
      <c r="G114" s="93">
        <f t="shared" si="12"/>
        <v>508368</v>
      </c>
      <c r="H114" s="93">
        <v>5.34</v>
      </c>
      <c r="I114" s="93">
        <f t="shared" si="16"/>
        <v>2163370</v>
      </c>
      <c r="J114" s="93">
        <f t="shared" si="17"/>
        <v>879406</v>
      </c>
      <c r="K114" s="93">
        <v>7.81</v>
      </c>
      <c r="L114" s="47">
        <f t="shared" si="13"/>
        <v>1387774</v>
      </c>
      <c r="M114" s="47">
        <f t="shared" si="14"/>
        <v>3316810</v>
      </c>
      <c r="N114" s="49">
        <f t="shared" si="15"/>
        <v>2345368.2000000002</v>
      </c>
      <c r="O114" s="93">
        <f t="shared" si="18"/>
        <v>1121400</v>
      </c>
      <c r="P114" s="93">
        <f t="shared" si="19"/>
        <v>1952500</v>
      </c>
      <c r="Q114" s="93">
        <f t="shared" si="20"/>
        <v>3073900</v>
      </c>
      <c r="R114" s="94">
        <f t="shared" si="21"/>
        <v>2102458.2000000002</v>
      </c>
      <c r="S114" s="93">
        <v>0</v>
      </c>
    </row>
    <row r="115" spans="1:19" ht="28.5" x14ac:dyDescent="0.35">
      <c r="A115" s="19" t="s">
        <v>16</v>
      </c>
      <c r="B115" s="19">
        <v>702560</v>
      </c>
      <c r="C115" s="19" t="s">
        <v>481</v>
      </c>
      <c r="D115" s="19"/>
      <c r="E115" s="46">
        <v>12.21</v>
      </c>
      <c r="F115" s="46">
        <f t="shared" si="11"/>
        <v>1071360</v>
      </c>
      <c r="G115" s="46">
        <f t="shared" si="12"/>
        <v>472192</v>
      </c>
      <c r="H115" s="46">
        <v>4.96</v>
      </c>
      <c r="I115" s="46">
        <f t="shared" si="16"/>
        <v>2008250</v>
      </c>
      <c r="J115" s="46">
        <f t="shared" si="17"/>
        <v>816350</v>
      </c>
      <c r="K115" s="46">
        <v>7.25</v>
      </c>
      <c r="L115" s="47">
        <f t="shared" si="13"/>
        <v>1288542</v>
      </c>
      <c r="M115" s="47">
        <f t="shared" si="14"/>
        <v>3079610</v>
      </c>
      <c r="N115" s="49">
        <f t="shared" si="15"/>
        <v>2177630.6</v>
      </c>
      <c r="O115" s="46">
        <f t="shared" si="18"/>
        <v>1041600</v>
      </c>
      <c r="P115" s="46">
        <f t="shared" si="19"/>
        <v>1812500</v>
      </c>
      <c r="Q115" s="46">
        <f t="shared" si="20"/>
        <v>2854100</v>
      </c>
      <c r="R115" s="48">
        <f t="shared" si="21"/>
        <v>1952120.6</v>
      </c>
      <c r="S115" s="46">
        <v>0</v>
      </c>
    </row>
    <row r="116" spans="1:19" ht="28.5" x14ac:dyDescent="0.35">
      <c r="A116" s="19" t="s">
        <v>16</v>
      </c>
      <c r="B116" s="19">
        <v>702565</v>
      </c>
      <c r="C116" s="19" t="s">
        <v>482</v>
      </c>
      <c r="D116" s="19"/>
      <c r="E116" s="46">
        <v>6.34</v>
      </c>
      <c r="F116" s="46">
        <f t="shared" si="11"/>
        <v>501119.99999999994</v>
      </c>
      <c r="G116" s="46">
        <f t="shared" si="12"/>
        <v>220863.99999999997</v>
      </c>
      <c r="H116" s="46">
        <v>2.3199999999999998</v>
      </c>
      <c r="I116" s="46">
        <f t="shared" si="16"/>
        <v>1113539.9999999998</v>
      </c>
      <c r="J116" s="46">
        <f t="shared" si="17"/>
        <v>452651.99999999994</v>
      </c>
      <c r="K116" s="46">
        <v>4.0199999999999996</v>
      </c>
      <c r="L116" s="47">
        <f t="shared" si="13"/>
        <v>673515.99999999988</v>
      </c>
      <c r="M116" s="47">
        <f t="shared" si="14"/>
        <v>1614659.9999999998</v>
      </c>
      <c r="N116" s="49">
        <f t="shared" si="15"/>
        <v>1143198.7999999998</v>
      </c>
      <c r="O116" s="46">
        <f t="shared" si="18"/>
        <v>487199.99999999994</v>
      </c>
      <c r="P116" s="46">
        <f t="shared" si="19"/>
        <v>1004999.9999999999</v>
      </c>
      <c r="Q116" s="46">
        <f t="shared" si="20"/>
        <v>1492199.9999999998</v>
      </c>
      <c r="R116" s="48">
        <f t="shared" si="21"/>
        <v>1020738.7999999998</v>
      </c>
      <c r="S116" s="46">
        <v>0</v>
      </c>
    </row>
    <row r="117" spans="1:19" ht="28.5" x14ac:dyDescent="0.35">
      <c r="A117" s="19" t="s">
        <v>16</v>
      </c>
      <c r="B117" s="19">
        <v>702570</v>
      </c>
      <c r="C117" s="19" t="s">
        <v>483</v>
      </c>
      <c r="D117" s="19"/>
      <c r="E117" s="46">
        <v>7.24</v>
      </c>
      <c r="F117" s="46">
        <f t="shared" si="11"/>
        <v>576720</v>
      </c>
      <c r="G117" s="46">
        <f t="shared" si="12"/>
        <v>254184</v>
      </c>
      <c r="H117" s="46">
        <v>2.67</v>
      </c>
      <c r="I117" s="46">
        <f t="shared" si="16"/>
        <v>1265890</v>
      </c>
      <c r="J117" s="46">
        <f t="shared" si="17"/>
        <v>514582.00000000006</v>
      </c>
      <c r="K117" s="46">
        <v>4.57</v>
      </c>
      <c r="L117" s="47">
        <f t="shared" si="13"/>
        <v>768766</v>
      </c>
      <c r="M117" s="47">
        <f t="shared" si="14"/>
        <v>1842610</v>
      </c>
      <c r="N117" s="49">
        <f t="shared" si="15"/>
        <v>1304473.8</v>
      </c>
      <c r="O117" s="46">
        <f t="shared" si="18"/>
        <v>560700</v>
      </c>
      <c r="P117" s="46">
        <f t="shared" si="19"/>
        <v>1142500</v>
      </c>
      <c r="Q117" s="46">
        <f t="shared" si="20"/>
        <v>1703200</v>
      </c>
      <c r="R117" s="48">
        <f t="shared" si="21"/>
        <v>1165063.8</v>
      </c>
      <c r="S117" s="46">
        <v>0</v>
      </c>
    </row>
    <row r="118" spans="1:19" ht="28.5" x14ac:dyDescent="0.35">
      <c r="A118" s="19" t="s">
        <v>16</v>
      </c>
      <c r="B118" s="19">
        <v>702575</v>
      </c>
      <c r="C118" s="19" t="s">
        <v>484</v>
      </c>
      <c r="D118" s="19"/>
      <c r="E118" s="46">
        <v>11.2</v>
      </c>
      <c r="F118" s="46">
        <f t="shared" si="11"/>
        <v>930959.99999999988</v>
      </c>
      <c r="G118" s="46">
        <f t="shared" si="12"/>
        <v>410311.99999999994</v>
      </c>
      <c r="H118" s="46">
        <v>4.3099999999999996</v>
      </c>
      <c r="I118" s="46">
        <f t="shared" si="16"/>
        <v>1908530</v>
      </c>
      <c r="J118" s="46">
        <f t="shared" si="17"/>
        <v>775814</v>
      </c>
      <c r="K118" s="46">
        <v>6.89</v>
      </c>
      <c r="L118" s="47">
        <f t="shared" si="13"/>
        <v>1186126</v>
      </c>
      <c r="M118" s="47">
        <f t="shared" si="14"/>
        <v>2839490</v>
      </c>
      <c r="N118" s="49">
        <f t="shared" si="15"/>
        <v>2009201.8</v>
      </c>
      <c r="O118" s="46">
        <f t="shared" si="18"/>
        <v>905099.99999999988</v>
      </c>
      <c r="P118" s="46">
        <f t="shared" si="19"/>
        <v>1722500</v>
      </c>
      <c r="Q118" s="46">
        <f t="shared" si="20"/>
        <v>2627600</v>
      </c>
      <c r="R118" s="48">
        <f t="shared" si="21"/>
        <v>1797311.8</v>
      </c>
      <c r="S118" s="46">
        <v>0</v>
      </c>
    </row>
    <row r="119" spans="1:19" ht="28.5" x14ac:dyDescent="0.35">
      <c r="A119" s="19" t="s">
        <v>16</v>
      </c>
      <c r="B119" s="19">
        <v>702580</v>
      </c>
      <c r="C119" s="19" t="s">
        <v>485</v>
      </c>
      <c r="D119" s="19"/>
      <c r="E119" s="46">
        <v>11.2</v>
      </c>
      <c r="F119" s="46">
        <f t="shared" si="11"/>
        <v>930959.99999999988</v>
      </c>
      <c r="G119" s="46">
        <f t="shared" si="12"/>
        <v>410311.99999999994</v>
      </c>
      <c r="H119" s="46">
        <v>4.3099999999999996</v>
      </c>
      <c r="I119" s="46">
        <f t="shared" si="16"/>
        <v>1908530</v>
      </c>
      <c r="J119" s="46">
        <f t="shared" si="17"/>
        <v>775814</v>
      </c>
      <c r="K119" s="46">
        <v>6.89</v>
      </c>
      <c r="L119" s="47">
        <f t="shared" si="13"/>
        <v>1186126</v>
      </c>
      <c r="M119" s="47">
        <f t="shared" si="14"/>
        <v>2839490</v>
      </c>
      <c r="N119" s="49">
        <f t="shared" si="15"/>
        <v>2009201.8</v>
      </c>
      <c r="O119" s="46">
        <f t="shared" si="18"/>
        <v>905099.99999999988</v>
      </c>
      <c r="P119" s="46">
        <f t="shared" si="19"/>
        <v>1722500</v>
      </c>
      <c r="Q119" s="46">
        <f t="shared" si="20"/>
        <v>2627600</v>
      </c>
      <c r="R119" s="48">
        <f t="shared" si="21"/>
        <v>1797311.8</v>
      </c>
      <c r="S119" s="46">
        <v>0</v>
      </c>
    </row>
    <row r="120" spans="1:19" ht="28.5" x14ac:dyDescent="0.35">
      <c r="A120" s="19" t="s">
        <v>16</v>
      </c>
      <c r="B120" s="19">
        <v>702585</v>
      </c>
      <c r="C120" s="19" t="s">
        <v>486</v>
      </c>
      <c r="D120" s="19"/>
      <c r="E120" s="46">
        <v>12.77</v>
      </c>
      <c r="F120" s="46">
        <f t="shared" si="11"/>
        <v>1060560</v>
      </c>
      <c r="G120" s="46">
        <f t="shared" si="12"/>
        <v>467432</v>
      </c>
      <c r="H120" s="46">
        <v>4.91</v>
      </c>
      <c r="I120" s="46">
        <f t="shared" si="16"/>
        <v>2177220</v>
      </c>
      <c r="J120" s="46">
        <f t="shared" si="17"/>
        <v>885036</v>
      </c>
      <c r="K120" s="46">
        <v>7.86</v>
      </c>
      <c r="L120" s="47">
        <f t="shared" si="13"/>
        <v>1352468</v>
      </c>
      <c r="M120" s="47">
        <f t="shared" si="14"/>
        <v>3237780</v>
      </c>
      <c r="N120" s="49">
        <f t="shared" si="15"/>
        <v>2291052.4</v>
      </c>
      <c r="O120" s="46">
        <f t="shared" si="18"/>
        <v>1031100</v>
      </c>
      <c r="P120" s="46">
        <f t="shared" si="19"/>
        <v>1965000</v>
      </c>
      <c r="Q120" s="46">
        <f t="shared" si="20"/>
        <v>2996100</v>
      </c>
      <c r="R120" s="48">
        <f t="shared" si="21"/>
        <v>2049372.4</v>
      </c>
      <c r="S120" s="46">
        <v>0</v>
      </c>
    </row>
    <row r="121" spans="1:19" ht="28.5" x14ac:dyDescent="0.35">
      <c r="A121" s="19" t="s">
        <v>16</v>
      </c>
      <c r="B121" s="19">
        <v>702590</v>
      </c>
      <c r="C121" s="19" t="s">
        <v>487</v>
      </c>
      <c r="D121" s="19"/>
      <c r="E121" s="46">
        <v>19.18</v>
      </c>
      <c r="F121" s="46">
        <f t="shared" si="11"/>
        <v>1594080</v>
      </c>
      <c r="G121" s="46">
        <f t="shared" si="12"/>
        <v>702576</v>
      </c>
      <c r="H121" s="46">
        <v>7.38</v>
      </c>
      <c r="I121" s="46">
        <f t="shared" si="16"/>
        <v>3268600</v>
      </c>
      <c r="J121" s="46">
        <f t="shared" si="17"/>
        <v>1328680</v>
      </c>
      <c r="K121" s="46">
        <v>11.8</v>
      </c>
      <c r="L121" s="47">
        <f t="shared" si="13"/>
        <v>2031256</v>
      </c>
      <c r="M121" s="47">
        <f t="shared" si="14"/>
        <v>4862680</v>
      </c>
      <c r="N121" s="49">
        <f t="shared" si="15"/>
        <v>3440800.8</v>
      </c>
      <c r="O121" s="46">
        <f t="shared" si="18"/>
        <v>1549800</v>
      </c>
      <c r="P121" s="46">
        <f t="shared" si="19"/>
        <v>2950000</v>
      </c>
      <c r="Q121" s="46">
        <f t="shared" si="20"/>
        <v>4499800</v>
      </c>
      <c r="R121" s="48">
        <f t="shared" si="21"/>
        <v>3077920.8</v>
      </c>
      <c r="S121" s="46">
        <v>0</v>
      </c>
    </row>
    <row r="122" spans="1:19" ht="28.5" x14ac:dyDescent="0.35">
      <c r="A122" s="19" t="s">
        <v>16</v>
      </c>
      <c r="B122" s="19">
        <v>702595</v>
      </c>
      <c r="C122" s="19" t="s">
        <v>488</v>
      </c>
      <c r="D122" s="19"/>
      <c r="E122" s="46">
        <v>11.2</v>
      </c>
      <c r="F122" s="46">
        <f t="shared" si="11"/>
        <v>930959.99999999988</v>
      </c>
      <c r="G122" s="46">
        <f t="shared" si="12"/>
        <v>410311.99999999994</v>
      </c>
      <c r="H122" s="46">
        <v>4.3099999999999996</v>
      </c>
      <c r="I122" s="46">
        <f t="shared" si="16"/>
        <v>1908530</v>
      </c>
      <c r="J122" s="46">
        <f t="shared" si="17"/>
        <v>775814</v>
      </c>
      <c r="K122" s="46">
        <v>6.89</v>
      </c>
      <c r="L122" s="47">
        <f t="shared" si="13"/>
        <v>1186126</v>
      </c>
      <c r="M122" s="47">
        <f t="shared" si="14"/>
        <v>2839490</v>
      </c>
      <c r="N122" s="49">
        <f t="shared" si="15"/>
        <v>2009201.8</v>
      </c>
      <c r="O122" s="46">
        <f t="shared" si="18"/>
        <v>905099.99999999988</v>
      </c>
      <c r="P122" s="46">
        <f t="shared" si="19"/>
        <v>1722500</v>
      </c>
      <c r="Q122" s="46">
        <f t="shared" si="20"/>
        <v>2627600</v>
      </c>
      <c r="R122" s="48">
        <f t="shared" si="21"/>
        <v>1797311.8</v>
      </c>
      <c r="S122" s="46">
        <v>0</v>
      </c>
    </row>
    <row r="123" spans="1:19" ht="42.75" x14ac:dyDescent="0.35">
      <c r="A123" s="19" t="s">
        <v>16</v>
      </c>
      <c r="B123" s="19">
        <v>702600</v>
      </c>
      <c r="C123" s="19" t="s">
        <v>489</v>
      </c>
      <c r="D123" s="19"/>
      <c r="E123" s="46">
        <v>7.1099999999999994</v>
      </c>
      <c r="F123" s="46">
        <f t="shared" si="11"/>
        <v>667440</v>
      </c>
      <c r="G123" s="46">
        <f t="shared" si="12"/>
        <v>294168</v>
      </c>
      <c r="H123" s="46">
        <v>3.09</v>
      </c>
      <c r="I123" s="46">
        <f t="shared" si="16"/>
        <v>1113539.9999999998</v>
      </c>
      <c r="J123" s="46">
        <f t="shared" si="17"/>
        <v>452651.99999999994</v>
      </c>
      <c r="K123" s="46">
        <v>4.0199999999999996</v>
      </c>
      <c r="L123" s="47">
        <f t="shared" si="13"/>
        <v>746820</v>
      </c>
      <c r="M123" s="47">
        <f t="shared" si="14"/>
        <v>1780979.9999999998</v>
      </c>
      <c r="N123" s="49">
        <f t="shared" si="15"/>
        <v>1258205.9999999998</v>
      </c>
      <c r="O123" s="46">
        <f t="shared" si="18"/>
        <v>648900</v>
      </c>
      <c r="P123" s="46">
        <f t="shared" si="19"/>
        <v>1004999.9999999999</v>
      </c>
      <c r="Q123" s="46">
        <f t="shared" si="20"/>
        <v>1653900</v>
      </c>
      <c r="R123" s="48">
        <f t="shared" si="21"/>
        <v>1131126</v>
      </c>
      <c r="S123" s="46">
        <v>0</v>
      </c>
    </row>
    <row r="124" spans="1:19" ht="42.75" x14ac:dyDescent="0.35">
      <c r="A124" s="19" t="s">
        <v>16</v>
      </c>
      <c r="B124" s="19">
        <v>702605</v>
      </c>
      <c r="C124" s="19" t="s">
        <v>490</v>
      </c>
      <c r="D124" s="19"/>
      <c r="E124" s="46">
        <v>9</v>
      </c>
      <c r="F124" s="46">
        <f t="shared" si="11"/>
        <v>1080000</v>
      </c>
      <c r="G124" s="46">
        <f t="shared" si="12"/>
        <v>476000</v>
      </c>
      <c r="H124" s="46">
        <v>5</v>
      </c>
      <c r="I124" s="46">
        <f t="shared" si="16"/>
        <v>1108000</v>
      </c>
      <c r="J124" s="46">
        <f t="shared" si="17"/>
        <v>450400</v>
      </c>
      <c r="K124" s="46">
        <v>4</v>
      </c>
      <c r="L124" s="47">
        <f t="shared" si="13"/>
        <v>926400</v>
      </c>
      <c r="M124" s="47">
        <f t="shared" si="14"/>
        <v>2188000</v>
      </c>
      <c r="N124" s="49">
        <f t="shared" si="15"/>
        <v>1539520</v>
      </c>
      <c r="O124" s="46">
        <f t="shared" si="18"/>
        <v>1050000</v>
      </c>
      <c r="P124" s="46">
        <f t="shared" si="19"/>
        <v>1000000</v>
      </c>
      <c r="Q124" s="46">
        <f t="shared" si="20"/>
        <v>2050000</v>
      </c>
      <c r="R124" s="48">
        <f t="shared" si="21"/>
        <v>1401520</v>
      </c>
      <c r="S124" s="46">
        <v>0</v>
      </c>
    </row>
    <row r="125" spans="1:19" ht="42.75" x14ac:dyDescent="0.35">
      <c r="A125" s="19" t="s">
        <v>16</v>
      </c>
      <c r="B125" s="19">
        <v>702610</v>
      </c>
      <c r="C125" s="19" t="s">
        <v>491</v>
      </c>
      <c r="D125" s="19"/>
      <c r="E125" s="46">
        <v>6.5</v>
      </c>
      <c r="F125" s="46">
        <f t="shared" si="11"/>
        <v>540000</v>
      </c>
      <c r="G125" s="46">
        <f t="shared" si="12"/>
        <v>238000</v>
      </c>
      <c r="H125" s="46">
        <v>2.5</v>
      </c>
      <c r="I125" s="46">
        <f t="shared" si="16"/>
        <v>1108000</v>
      </c>
      <c r="J125" s="46">
        <f t="shared" si="17"/>
        <v>450400</v>
      </c>
      <c r="K125" s="46">
        <v>4</v>
      </c>
      <c r="L125" s="47">
        <f t="shared" si="13"/>
        <v>688400</v>
      </c>
      <c r="M125" s="47">
        <f t="shared" si="14"/>
        <v>1648000</v>
      </c>
      <c r="N125" s="49">
        <f t="shared" si="15"/>
        <v>1166120</v>
      </c>
      <c r="O125" s="46">
        <f t="shared" si="18"/>
        <v>525000</v>
      </c>
      <c r="P125" s="46">
        <f t="shared" si="19"/>
        <v>1000000</v>
      </c>
      <c r="Q125" s="46">
        <f t="shared" si="20"/>
        <v>1525000</v>
      </c>
      <c r="R125" s="48">
        <f t="shared" si="21"/>
        <v>1043120</v>
      </c>
      <c r="S125" s="46">
        <v>0</v>
      </c>
    </row>
    <row r="126" spans="1:19" ht="42.75" x14ac:dyDescent="0.35">
      <c r="A126" s="19" t="s">
        <v>16</v>
      </c>
      <c r="B126" s="19">
        <v>702615</v>
      </c>
      <c r="C126" s="19" t="s">
        <v>492</v>
      </c>
      <c r="D126" s="19"/>
      <c r="E126" s="46">
        <v>6.34</v>
      </c>
      <c r="F126" s="46">
        <f t="shared" si="11"/>
        <v>501119.99999999994</v>
      </c>
      <c r="G126" s="46">
        <f t="shared" si="12"/>
        <v>220863.99999999997</v>
      </c>
      <c r="H126" s="46">
        <v>2.3199999999999998</v>
      </c>
      <c r="I126" s="46">
        <f t="shared" si="16"/>
        <v>1113539.9999999998</v>
      </c>
      <c r="J126" s="46">
        <f t="shared" si="17"/>
        <v>452651.99999999994</v>
      </c>
      <c r="K126" s="46">
        <v>4.0199999999999996</v>
      </c>
      <c r="L126" s="47">
        <f t="shared" si="13"/>
        <v>673515.99999999988</v>
      </c>
      <c r="M126" s="47">
        <f t="shared" si="14"/>
        <v>1614659.9999999998</v>
      </c>
      <c r="N126" s="49">
        <f t="shared" si="15"/>
        <v>1143198.7999999998</v>
      </c>
      <c r="O126" s="46">
        <f t="shared" si="18"/>
        <v>487199.99999999994</v>
      </c>
      <c r="P126" s="46">
        <f t="shared" si="19"/>
        <v>1004999.9999999999</v>
      </c>
      <c r="Q126" s="46">
        <f t="shared" si="20"/>
        <v>1492199.9999999998</v>
      </c>
      <c r="R126" s="48">
        <f t="shared" si="21"/>
        <v>1020738.7999999998</v>
      </c>
      <c r="S126" s="46">
        <v>0</v>
      </c>
    </row>
    <row r="127" spans="1:19" ht="28.5" x14ac:dyDescent="0.35">
      <c r="A127" s="19" t="s">
        <v>16</v>
      </c>
      <c r="B127" s="19">
        <v>702620</v>
      </c>
      <c r="C127" s="19" t="s">
        <v>493</v>
      </c>
      <c r="D127" s="19"/>
      <c r="E127" s="46">
        <v>6.34</v>
      </c>
      <c r="F127" s="46">
        <f t="shared" si="11"/>
        <v>501119.99999999994</v>
      </c>
      <c r="G127" s="46">
        <f t="shared" si="12"/>
        <v>220863.99999999997</v>
      </c>
      <c r="H127" s="46">
        <v>2.3199999999999998</v>
      </c>
      <c r="I127" s="46">
        <f t="shared" si="16"/>
        <v>1113539.9999999998</v>
      </c>
      <c r="J127" s="46">
        <f t="shared" si="17"/>
        <v>452651.99999999994</v>
      </c>
      <c r="K127" s="46">
        <v>4.0199999999999996</v>
      </c>
      <c r="L127" s="47">
        <f t="shared" si="13"/>
        <v>673515.99999999988</v>
      </c>
      <c r="M127" s="47">
        <f t="shared" si="14"/>
        <v>1614659.9999999998</v>
      </c>
      <c r="N127" s="49">
        <f t="shared" si="15"/>
        <v>1143198.7999999998</v>
      </c>
      <c r="O127" s="46">
        <f t="shared" si="18"/>
        <v>487199.99999999994</v>
      </c>
      <c r="P127" s="46">
        <f t="shared" si="19"/>
        <v>1004999.9999999999</v>
      </c>
      <c r="Q127" s="46">
        <f t="shared" si="20"/>
        <v>1492199.9999999998</v>
      </c>
      <c r="R127" s="48">
        <f t="shared" si="21"/>
        <v>1020738.7999999998</v>
      </c>
      <c r="S127" s="46">
        <v>0</v>
      </c>
    </row>
    <row r="128" spans="1:19" ht="28.5" x14ac:dyDescent="0.35">
      <c r="A128" s="19" t="s">
        <v>16</v>
      </c>
      <c r="B128" s="19">
        <v>702630</v>
      </c>
      <c r="C128" s="19" t="s">
        <v>494</v>
      </c>
      <c r="D128" s="19"/>
      <c r="E128" s="46">
        <v>6.67</v>
      </c>
      <c r="F128" s="46">
        <f t="shared" si="11"/>
        <v>572400</v>
      </c>
      <c r="G128" s="46">
        <f t="shared" si="12"/>
        <v>252280</v>
      </c>
      <c r="H128" s="46">
        <v>2.65</v>
      </c>
      <c r="I128" s="46">
        <f t="shared" si="16"/>
        <v>1113539.9999999998</v>
      </c>
      <c r="J128" s="46">
        <f t="shared" si="17"/>
        <v>452651.99999999994</v>
      </c>
      <c r="K128" s="46">
        <v>4.0199999999999996</v>
      </c>
      <c r="L128" s="47">
        <f t="shared" si="13"/>
        <v>704932</v>
      </c>
      <c r="M128" s="47">
        <f t="shared" si="14"/>
        <v>1685939.9999999998</v>
      </c>
      <c r="N128" s="49">
        <f t="shared" si="15"/>
        <v>1192487.5999999999</v>
      </c>
      <c r="O128" s="46">
        <f t="shared" si="18"/>
        <v>556500</v>
      </c>
      <c r="P128" s="46">
        <f t="shared" si="19"/>
        <v>1004999.9999999999</v>
      </c>
      <c r="Q128" s="46">
        <f t="shared" si="20"/>
        <v>1561500</v>
      </c>
      <c r="R128" s="48">
        <f t="shared" si="21"/>
        <v>1068047.6000000001</v>
      </c>
      <c r="S128" s="46">
        <v>0</v>
      </c>
    </row>
    <row r="129" spans="1:19" ht="42.75" x14ac:dyDescent="0.35">
      <c r="A129" s="19" t="s">
        <v>16</v>
      </c>
      <c r="B129" s="19">
        <v>702635</v>
      </c>
      <c r="C129" s="19" t="s">
        <v>495</v>
      </c>
      <c r="D129" s="19"/>
      <c r="E129" s="46">
        <v>10.87</v>
      </c>
      <c r="F129" s="46">
        <f t="shared" si="11"/>
        <v>859680</v>
      </c>
      <c r="G129" s="46">
        <f t="shared" si="12"/>
        <v>378896</v>
      </c>
      <c r="H129" s="46">
        <v>3.98</v>
      </c>
      <c r="I129" s="46">
        <f t="shared" si="16"/>
        <v>1908530</v>
      </c>
      <c r="J129" s="46">
        <f t="shared" si="17"/>
        <v>775814</v>
      </c>
      <c r="K129" s="46">
        <v>6.89</v>
      </c>
      <c r="L129" s="47">
        <f t="shared" si="13"/>
        <v>1154710</v>
      </c>
      <c r="M129" s="47">
        <f t="shared" si="14"/>
        <v>2768210</v>
      </c>
      <c r="N129" s="49">
        <f t="shared" si="15"/>
        <v>1959913</v>
      </c>
      <c r="O129" s="46">
        <f t="shared" si="18"/>
        <v>835800</v>
      </c>
      <c r="P129" s="46">
        <f t="shared" si="19"/>
        <v>1722500</v>
      </c>
      <c r="Q129" s="46">
        <f t="shared" si="20"/>
        <v>2558300</v>
      </c>
      <c r="R129" s="48">
        <f t="shared" si="21"/>
        <v>1750003</v>
      </c>
      <c r="S129" s="46">
        <v>0</v>
      </c>
    </row>
    <row r="130" spans="1:19" ht="28.5" x14ac:dyDescent="0.35">
      <c r="A130" s="19" t="s">
        <v>16</v>
      </c>
      <c r="B130" s="19">
        <v>702640</v>
      </c>
      <c r="C130" s="19" t="s">
        <v>496</v>
      </c>
      <c r="D130" s="19"/>
      <c r="E130" s="46">
        <v>7.23</v>
      </c>
      <c r="F130" s="46">
        <f t="shared" si="11"/>
        <v>572400</v>
      </c>
      <c r="G130" s="46">
        <f t="shared" si="12"/>
        <v>252280</v>
      </c>
      <c r="H130" s="46">
        <v>2.65</v>
      </c>
      <c r="I130" s="46">
        <f t="shared" si="16"/>
        <v>1268660</v>
      </c>
      <c r="J130" s="46">
        <f t="shared" si="17"/>
        <v>515708</v>
      </c>
      <c r="K130" s="46">
        <v>4.58</v>
      </c>
      <c r="L130" s="47">
        <f t="shared" si="13"/>
        <v>767988</v>
      </c>
      <c r="M130" s="47">
        <f t="shared" si="14"/>
        <v>1841060</v>
      </c>
      <c r="N130" s="49">
        <f t="shared" si="15"/>
        <v>1303468.3999999999</v>
      </c>
      <c r="O130" s="46">
        <f t="shared" si="18"/>
        <v>556500</v>
      </c>
      <c r="P130" s="46">
        <f t="shared" si="19"/>
        <v>1145000</v>
      </c>
      <c r="Q130" s="46">
        <f t="shared" si="20"/>
        <v>1701500</v>
      </c>
      <c r="R130" s="48">
        <f t="shared" si="21"/>
        <v>1163908.3999999999</v>
      </c>
      <c r="S130" s="46">
        <v>0</v>
      </c>
    </row>
    <row r="131" spans="1:19" ht="28.5" x14ac:dyDescent="0.35">
      <c r="A131" s="19" t="s">
        <v>16</v>
      </c>
      <c r="B131" s="19">
        <v>702645</v>
      </c>
      <c r="C131" s="19" t="s">
        <v>497</v>
      </c>
      <c r="D131" s="19"/>
      <c r="E131" s="46">
        <v>10.87</v>
      </c>
      <c r="F131" s="46">
        <f t="shared" ref="F131:F194" si="22">H131*216000</f>
        <v>859680</v>
      </c>
      <c r="G131" s="46">
        <f t="shared" ref="G131:G194" si="23">H131*95200</f>
        <v>378896</v>
      </c>
      <c r="H131" s="46">
        <v>3.98</v>
      </c>
      <c r="I131" s="46">
        <f t="shared" si="16"/>
        <v>1908530</v>
      </c>
      <c r="J131" s="46">
        <f t="shared" si="17"/>
        <v>775814</v>
      </c>
      <c r="K131" s="46">
        <v>6.89</v>
      </c>
      <c r="L131" s="47">
        <f t="shared" ref="L131:L194" si="24">J131+G131</f>
        <v>1154710</v>
      </c>
      <c r="M131" s="47">
        <f t="shared" ref="M131:M194" si="25">I131+F131</f>
        <v>2768210</v>
      </c>
      <c r="N131" s="49">
        <f t="shared" ref="N131:N194" si="26">M131-(L131*70%)</f>
        <v>1959913</v>
      </c>
      <c r="O131" s="46">
        <f t="shared" si="18"/>
        <v>835800</v>
      </c>
      <c r="P131" s="46">
        <f t="shared" si="19"/>
        <v>1722500</v>
      </c>
      <c r="Q131" s="46">
        <f t="shared" si="20"/>
        <v>2558300</v>
      </c>
      <c r="R131" s="48">
        <f t="shared" si="21"/>
        <v>1750003</v>
      </c>
      <c r="S131" s="46">
        <v>0</v>
      </c>
    </row>
    <row r="132" spans="1:19" ht="28.5" x14ac:dyDescent="0.35">
      <c r="A132" s="19" t="s">
        <v>16</v>
      </c>
      <c r="B132" s="19">
        <v>702650</v>
      </c>
      <c r="C132" s="19" t="s">
        <v>498</v>
      </c>
      <c r="D132" s="19"/>
      <c r="E132" s="46">
        <v>11.2</v>
      </c>
      <c r="F132" s="46">
        <f t="shared" si="22"/>
        <v>907200</v>
      </c>
      <c r="G132" s="46">
        <f t="shared" si="23"/>
        <v>399840</v>
      </c>
      <c r="H132" s="46">
        <v>4.2</v>
      </c>
      <c r="I132" s="46">
        <f t="shared" ref="I132:I195" si="27">K132*277000</f>
        <v>1939000</v>
      </c>
      <c r="J132" s="46">
        <f t="shared" ref="J132:J195" si="28">112600*K132</f>
        <v>788200</v>
      </c>
      <c r="K132" s="46">
        <v>7</v>
      </c>
      <c r="L132" s="47">
        <f t="shared" si="24"/>
        <v>1188040</v>
      </c>
      <c r="M132" s="47">
        <f t="shared" si="25"/>
        <v>2846200</v>
      </c>
      <c r="N132" s="49">
        <f t="shared" si="26"/>
        <v>2014572</v>
      </c>
      <c r="O132" s="46">
        <f t="shared" ref="O132:O195" si="29">H132*210000</f>
        <v>882000</v>
      </c>
      <c r="P132" s="46">
        <f t="shared" ref="P132:P195" si="30">K132*250000</f>
        <v>1750000</v>
      </c>
      <c r="Q132" s="46">
        <f t="shared" ref="Q132:Q195" si="31">O132+P132</f>
        <v>2632000</v>
      </c>
      <c r="R132" s="48">
        <f t="shared" ref="R132:R195" si="32">Q132-(L132*70%)</f>
        <v>1800372</v>
      </c>
      <c r="S132" s="46">
        <v>0</v>
      </c>
    </row>
    <row r="133" spans="1:19" ht="28.5" x14ac:dyDescent="0.35">
      <c r="A133" s="19" t="s">
        <v>16</v>
      </c>
      <c r="B133" s="19">
        <v>702655</v>
      </c>
      <c r="C133" s="19" t="s">
        <v>499</v>
      </c>
      <c r="D133" s="19"/>
      <c r="E133" s="46">
        <v>12.77</v>
      </c>
      <c r="F133" s="46">
        <f t="shared" si="22"/>
        <v>1060560</v>
      </c>
      <c r="G133" s="46">
        <f t="shared" si="23"/>
        <v>467432</v>
      </c>
      <c r="H133" s="46">
        <v>4.91</v>
      </c>
      <c r="I133" s="46">
        <f t="shared" si="27"/>
        <v>2177220</v>
      </c>
      <c r="J133" s="46">
        <f t="shared" si="28"/>
        <v>885036</v>
      </c>
      <c r="K133" s="46">
        <v>7.86</v>
      </c>
      <c r="L133" s="47">
        <f t="shared" si="24"/>
        <v>1352468</v>
      </c>
      <c r="M133" s="47">
        <f t="shared" si="25"/>
        <v>3237780</v>
      </c>
      <c r="N133" s="49">
        <f t="shared" si="26"/>
        <v>2291052.4</v>
      </c>
      <c r="O133" s="46">
        <f t="shared" si="29"/>
        <v>1031100</v>
      </c>
      <c r="P133" s="46">
        <f t="shared" si="30"/>
        <v>1965000</v>
      </c>
      <c r="Q133" s="46">
        <f t="shared" si="31"/>
        <v>2996100</v>
      </c>
      <c r="R133" s="48">
        <f t="shared" si="32"/>
        <v>2049372.4</v>
      </c>
      <c r="S133" s="46">
        <v>0</v>
      </c>
    </row>
    <row r="134" spans="1:19" ht="42.75" x14ac:dyDescent="0.35">
      <c r="A134" s="19" t="s">
        <v>16</v>
      </c>
      <c r="B134" s="19">
        <v>702660</v>
      </c>
      <c r="C134" s="19" t="s">
        <v>500</v>
      </c>
      <c r="D134" s="19"/>
      <c r="E134" s="46">
        <v>19.200000000000003</v>
      </c>
      <c r="F134" s="46">
        <f t="shared" si="22"/>
        <v>1598400</v>
      </c>
      <c r="G134" s="46">
        <f t="shared" si="23"/>
        <v>704480</v>
      </c>
      <c r="H134" s="46">
        <v>7.4</v>
      </c>
      <c r="I134" s="46">
        <f t="shared" si="27"/>
        <v>3268600</v>
      </c>
      <c r="J134" s="46">
        <f t="shared" si="28"/>
        <v>1328680</v>
      </c>
      <c r="K134" s="46">
        <v>11.8</v>
      </c>
      <c r="L134" s="47">
        <f t="shared" si="24"/>
        <v>2033160</v>
      </c>
      <c r="M134" s="47">
        <f t="shared" si="25"/>
        <v>4867000</v>
      </c>
      <c r="N134" s="49">
        <f t="shared" si="26"/>
        <v>3443788</v>
      </c>
      <c r="O134" s="46">
        <f t="shared" si="29"/>
        <v>1554000</v>
      </c>
      <c r="P134" s="46">
        <f t="shared" si="30"/>
        <v>2950000</v>
      </c>
      <c r="Q134" s="46">
        <f t="shared" si="31"/>
        <v>4504000</v>
      </c>
      <c r="R134" s="48">
        <f t="shared" si="32"/>
        <v>3080788</v>
      </c>
      <c r="S134" s="46">
        <v>0</v>
      </c>
    </row>
    <row r="135" spans="1:19" ht="28.5" x14ac:dyDescent="0.35">
      <c r="A135" s="19" t="s">
        <v>16</v>
      </c>
      <c r="B135" s="19">
        <v>702665</v>
      </c>
      <c r="C135" s="19" t="s">
        <v>501</v>
      </c>
      <c r="D135" s="19"/>
      <c r="E135" s="46">
        <v>6.83</v>
      </c>
      <c r="F135" s="46">
        <f t="shared" si="22"/>
        <v>533520</v>
      </c>
      <c r="G135" s="46">
        <f t="shared" si="23"/>
        <v>235144.00000000003</v>
      </c>
      <c r="H135" s="46">
        <v>2.4700000000000002</v>
      </c>
      <c r="I135" s="46">
        <f t="shared" si="27"/>
        <v>1207720</v>
      </c>
      <c r="J135" s="46">
        <f t="shared" si="28"/>
        <v>490936.00000000006</v>
      </c>
      <c r="K135" s="46">
        <v>4.3600000000000003</v>
      </c>
      <c r="L135" s="47">
        <f t="shared" si="24"/>
        <v>726080.00000000012</v>
      </c>
      <c r="M135" s="47">
        <f t="shared" si="25"/>
        <v>1741240</v>
      </c>
      <c r="N135" s="49">
        <f t="shared" si="26"/>
        <v>1232984</v>
      </c>
      <c r="O135" s="46">
        <f t="shared" si="29"/>
        <v>518700.00000000006</v>
      </c>
      <c r="P135" s="46">
        <f t="shared" si="30"/>
        <v>1090000</v>
      </c>
      <c r="Q135" s="46">
        <f t="shared" si="31"/>
        <v>1608700</v>
      </c>
      <c r="R135" s="48">
        <f t="shared" si="32"/>
        <v>1100444</v>
      </c>
      <c r="S135" s="46">
        <v>0</v>
      </c>
    </row>
    <row r="136" spans="1:19" ht="28.5" x14ac:dyDescent="0.35">
      <c r="A136" s="19" t="s">
        <v>16</v>
      </c>
      <c r="B136" s="19">
        <v>702670</v>
      </c>
      <c r="C136" s="19" t="s">
        <v>502</v>
      </c>
      <c r="D136" s="19"/>
      <c r="E136" s="46">
        <v>5.33</v>
      </c>
      <c r="F136" s="46">
        <f t="shared" si="22"/>
        <v>490320</v>
      </c>
      <c r="G136" s="46">
        <f t="shared" si="23"/>
        <v>216104</v>
      </c>
      <c r="H136" s="46">
        <v>2.27</v>
      </c>
      <c r="I136" s="46">
        <f t="shared" si="27"/>
        <v>847620</v>
      </c>
      <c r="J136" s="46">
        <f t="shared" si="28"/>
        <v>344556</v>
      </c>
      <c r="K136" s="46">
        <v>3.06</v>
      </c>
      <c r="L136" s="47">
        <f t="shared" si="24"/>
        <v>560660</v>
      </c>
      <c r="M136" s="47">
        <f t="shared" si="25"/>
        <v>1337940</v>
      </c>
      <c r="N136" s="49">
        <f t="shared" si="26"/>
        <v>945478</v>
      </c>
      <c r="O136" s="46">
        <f t="shared" si="29"/>
        <v>476700</v>
      </c>
      <c r="P136" s="46">
        <f t="shared" si="30"/>
        <v>765000</v>
      </c>
      <c r="Q136" s="46">
        <f t="shared" si="31"/>
        <v>1241700</v>
      </c>
      <c r="R136" s="48">
        <f t="shared" si="32"/>
        <v>849238</v>
      </c>
      <c r="S136" s="46">
        <v>0</v>
      </c>
    </row>
    <row r="137" spans="1:19" ht="28.5" x14ac:dyDescent="0.35">
      <c r="A137" s="19" t="s">
        <v>16</v>
      </c>
      <c r="B137" s="19">
        <v>702675</v>
      </c>
      <c r="C137" s="19" t="s">
        <v>503</v>
      </c>
      <c r="D137" s="19"/>
      <c r="E137" s="46">
        <v>6.14</v>
      </c>
      <c r="F137" s="46">
        <f t="shared" si="22"/>
        <v>505439.99999999994</v>
      </c>
      <c r="G137" s="46">
        <f t="shared" si="23"/>
        <v>222768</v>
      </c>
      <c r="H137" s="46">
        <v>2.34</v>
      </c>
      <c r="I137" s="46">
        <f t="shared" si="27"/>
        <v>1052600</v>
      </c>
      <c r="J137" s="46">
        <f t="shared" si="28"/>
        <v>427880</v>
      </c>
      <c r="K137" s="46">
        <v>3.8</v>
      </c>
      <c r="L137" s="47">
        <f t="shared" si="24"/>
        <v>650648</v>
      </c>
      <c r="M137" s="47">
        <f t="shared" si="25"/>
        <v>1558040</v>
      </c>
      <c r="N137" s="49">
        <f t="shared" si="26"/>
        <v>1102586.3999999999</v>
      </c>
      <c r="O137" s="46">
        <f t="shared" si="29"/>
        <v>491399.99999999994</v>
      </c>
      <c r="P137" s="46">
        <f t="shared" si="30"/>
        <v>950000</v>
      </c>
      <c r="Q137" s="46">
        <f t="shared" si="31"/>
        <v>1441400</v>
      </c>
      <c r="R137" s="48">
        <f t="shared" si="32"/>
        <v>985946.4</v>
      </c>
      <c r="S137" s="46">
        <v>0</v>
      </c>
    </row>
    <row r="138" spans="1:19" ht="28.5" x14ac:dyDescent="0.35">
      <c r="A138" s="19" t="s">
        <v>16</v>
      </c>
      <c r="B138" s="19">
        <v>702680</v>
      </c>
      <c r="C138" s="19" t="s">
        <v>504</v>
      </c>
      <c r="D138" s="19"/>
      <c r="E138" s="46">
        <v>9.16</v>
      </c>
      <c r="F138" s="46">
        <f t="shared" si="22"/>
        <v>794880</v>
      </c>
      <c r="G138" s="46">
        <f t="shared" si="23"/>
        <v>350336</v>
      </c>
      <c r="H138" s="46">
        <v>3.68</v>
      </c>
      <c r="I138" s="46">
        <f t="shared" si="27"/>
        <v>1517960.0000000002</v>
      </c>
      <c r="J138" s="46">
        <f t="shared" si="28"/>
        <v>617048</v>
      </c>
      <c r="K138" s="46">
        <v>5.48</v>
      </c>
      <c r="L138" s="47">
        <f t="shared" si="24"/>
        <v>967384</v>
      </c>
      <c r="M138" s="47">
        <f t="shared" si="25"/>
        <v>2312840</v>
      </c>
      <c r="N138" s="49">
        <f t="shared" si="26"/>
        <v>1635671.2000000002</v>
      </c>
      <c r="O138" s="46">
        <f t="shared" si="29"/>
        <v>772800</v>
      </c>
      <c r="P138" s="46">
        <f t="shared" si="30"/>
        <v>1370000</v>
      </c>
      <c r="Q138" s="46">
        <f t="shared" si="31"/>
        <v>2142800</v>
      </c>
      <c r="R138" s="48">
        <f t="shared" si="32"/>
        <v>1465631.2000000002</v>
      </c>
      <c r="S138" s="46">
        <v>0</v>
      </c>
    </row>
    <row r="139" spans="1:19" ht="28.5" x14ac:dyDescent="0.35">
      <c r="A139" s="19" t="s">
        <v>16</v>
      </c>
      <c r="B139" s="19">
        <v>702685</v>
      </c>
      <c r="C139" s="19" t="s">
        <v>505</v>
      </c>
      <c r="D139" s="19"/>
      <c r="E139" s="46">
        <v>7.84</v>
      </c>
      <c r="F139" s="46">
        <f t="shared" si="22"/>
        <v>635040</v>
      </c>
      <c r="G139" s="46">
        <f t="shared" si="23"/>
        <v>279888</v>
      </c>
      <c r="H139" s="46">
        <v>2.94</v>
      </c>
      <c r="I139" s="46">
        <f t="shared" si="27"/>
        <v>1357300</v>
      </c>
      <c r="J139" s="46">
        <f t="shared" si="28"/>
        <v>551740</v>
      </c>
      <c r="K139" s="46">
        <v>4.9000000000000004</v>
      </c>
      <c r="L139" s="47">
        <f t="shared" si="24"/>
        <v>831628</v>
      </c>
      <c r="M139" s="47">
        <f t="shared" si="25"/>
        <v>1992340</v>
      </c>
      <c r="N139" s="49">
        <f t="shared" si="26"/>
        <v>1410200.4</v>
      </c>
      <c r="O139" s="46">
        <f t="shared" si="29"/>
        <v>617400</v>
      </c>
      <c r="P139" s="46">
        <f t="shared" si="30"/>
        <v>1225000</v>
      </c>
      <c r="Q139" s="46">
        <f t="shared" si="31"/>
        <v>1842400</v>
      </c>
      <c r="R139" s="48">
        <f t="shared" si="32"/>
        <v>1260260.3999999999</v>
      </c>
      <c r="S139" s="46">
        <v>0</v>
      </c>
    </row>
    <row r="140" spans="1:19" ht="28.5" x14ac:dyDescent="0.35">
      <c r="A140" s="19" t="s">
        <v>16</v>
      </c>
      <c r="B140" s="19">
        <v>702690</v>
      </c>
      <c r="C140" s="19" t="s">
        <v>506</v>
      </c>
      <c r="D140" s="19"/>
      <c r="E140" s="46">
        <v>8.34</v>
      </c>
      <c r="F140" s="46">
        <f t="shared" si="22"/>
        <v>671760</v>
      </c>
      <c r="G140" s="46">
        <f t="shared" si="23"/>
        <v>296072</v>
      </c>
      <c r="H140" s="46">
        <v>3.11</v>
      </c>
      <c r="I140" s="46">
        <f t="shared" si="27"/>
        <v>1448710.0000000002</v>
      </c>
      <c r="J140" s="46">
        <f t="shared" si="28"/>
        <v>588898</v>
      </c>
      <c r="K140" s="46">
        <v>5.23</v>
      </c>
      <c r="L140" s="47">
        <f t="shared" si="24"/>
        <v>884970</v>
      </c>
      <c r="M140" s="47">
        <f t="shared" si="25"/>
        <v>2120470</v>
      </c>
      <c r="N140" s="49">
        <f t="shared" si="26"/>
        <v>1500991</v>
      </c>
      <c r="O140" s="46">
        <f t="shared" si="29"/>
        <v>653100</v>
      </c>
      <c r="P140" s="46">
        <f t="shared" si="30"/>
        <v>1307500</v>
      </c>
      <c r="Q140" s="46">
        <f t="shared" si="31"/>
        <v>1960600</v>
      </c>
      <c r="R140" s="48">
        <f t="shared" si="32"/>
        <v>1341121</v>
      </c>
      <c r="S140" s="46">
        <v>0</v>
      </c>
    </row>
    <row r="141" spans="1:19" ht="28.5" x14ac:dyDescent="0.35">
      <c r="A141" s="19" t="s">
        <v>16</v>
      </c>
      <c r="B141" s="19">
        <v>702695</v>
      </c>
      <c r="C141" s="19" t="s">
        <v>507</v>
      </c>
      <c r="D141" s="19"/>
      <c r="E141" s="46">
        <v>13</v>
      </c>
      <c r="F141" s="46">
        <f t="shared" si="22"/>
        <v>1080000</v>
      </c>
      <c r="G141" s="46">
        <f t="shared" si="23"/>
        <v>476000</v>
      </c>
      <c r="H141" s="46">
        <v>5</v>
      </c>
      <c r="I141" s="46">
        <f t="shared" si="27"/>
        <v>2216000</v>
      </c>
      <c r="J141" s="46">
        <f t="shared" si="28"/>
        <v>900800</v>
      </c>
      <c r="K141" s="46">
        <v>8</v>
      </c>
      <c r="L141" s="47">
        <f t="shared" si="24"/>
        <v>1376800</v>
      </c>
      <c r="M141" s="47">
        <f t="shared" si="25"/>
        <v>3296000</v>
      </c>
      <c r="N141" s="49">
        <f t="shared" si="26"/>
        <v>2332240</v>
      </c>
      <c r="O141" s="46">
        <f t="shared" si="29"/>
        <v>1050000</v>
      </c>
      <c r="P141" s="46">
        <f t="shared" si="30"/>
        <v>2000000</v>
      </c>
      <c r="Q141" s="46">
        <f t="shared" si="31"/>
        <v>3050000</v>
      </c>
      <c r="R141" s="48">
        <f t="shared" si="32"/>
        <v>2086240</v>
      </c>
      <c r="S141" s="46">
        <v>0</v>
      </c>
    </row>
    <row r="142" spans="1:19" ht="42.75" x14ac:dyDescent="0.35">
      <c r="A142" s="19" t="s">
        <v>16</v>
      </c>
      <c r="B142" s="19">
        <v>702700</v>
      </c>
      <c r="C142" s="19" t="s">
        <v>508</v>
      </c>
      <c r="D142" s="19"/>
      <c r="E142" s="46">
        <v>9.16</v>
      </c>
      <c r="F142" s="46">
        <f t="shared" si="22"/>
        <v>794880</v>
      </c>
      <c r="G142" s="46">
        <f t="shared" si="23"/>
        <v>350336</v>
      </c>
      <c r="H142" s="46">
        <v>3.68</v>
      </c>
      <c r="I142" s="46">
        <f t="shared" si="27"/>
        <v>1517960.0000000002</v>
      </c>
      <c r="J142" s="46">
        <f t="shared" si="28"/>
        <v>617048</v>
      </c>
      <c r="K142" s="46">
        <v>5.48</v>
      </c>
      <c r="L142" s="47">
        <f t="shared" si="24"/>
        <v>967384</v>
      </c>
      <c r="M142" s="47">
        <f t="shared" si="25"/>
        <v>2312840</v>
      </c>
      <c r="N142" s="49">
        <f t="shared" si="26"/>
        <v>1635671.2000000002</v>
      </c>
      <c r="O142" s="46">
        <f t="shared" si="29"/>
        <v>772800</v>
      </c>
      <c r="P142" s="46">
        <f t="shared" si="30"/>
        <v>1370000</v>
      </c>
      <c r="Q142" s="46">
        <f t="shared" si="31"/>
        <v>2142800</v>
      </c>
      <c r="R142" s="48">
        <f t="shared" si="32"/>
        <v>1465631.2000000002</v>
      </c>
      <c r="S142" s="46">
        <v>0</v>
      </c>
    </row>
    <row r="143" spans="1:19" ht="57" x14ac:dyDescent="0.35">
      <c r="A143" s="19" t="s">
        <v>16</v>
      </c>
      <c r="B143" s="19">
        <v>702705</v>
      </c>
      <c r="C143" s="19" t="s">
        <v>509</v>
      </c>
      <c r="D143" s="19"/>
      <c r="E143" s="46">
        <v>12.5</v>
      </c>
      <c r="F143" s="46">
        <f t="shared" si="22"/>
        <v>1080000</v>
      </c>
      <c r="G143" s="46">
        <f t="shared" si="23"/>
        <v>476000</v>
      </c>
      <c r="H143" s="46">
        <v>5</v>
      </c>
      <c r="I143" s="46">
        <f t="shared" si="27"/>
        <v>2077500</v>
      </c>
      <c r="J143" s="46">
        <f t="shared" si="28"/>
        <v>844500</v>
      </c>
      <c r="K143" s="46">
        <v>7.5</v>
      </c>
      <c r="L143" s="47">
        <f t="shared" si="24"/>
        <v>1320500</v>
      </c>
      <c r="M143" s="47">
        <f t="shared" si="25"/>
        <v>3157500</v>
      </c>
      <c r="N143" s="49">
        <f t="shared" si="26"/>
        <v>2233150</v>
      </c>
      <c r="O143" s="46">
        <f t="shared" si="29"/>
        <v>1050000</v>
      </c>
      <c r="P143" s="46">
        <f t="shared" si="30"/>
        <v>1875000</v>
      </c>
      <c r="Q143" s="46">
        <f t="shared" si="31"/>
        <v>2925000</v>
      </c>
      <c r="R143" s="48">
        <f t="shared" si="32"/>
        <v>2000650</v>
      </c>
      <c r="S143" s="46">
        <v>0</v>
      </c>
    </row>
    <row r="144" spans="1:19" ht="28.5" x14ac:dyDescent="0.35">
      <c r="A144" s="19" t="s">
        <v>16</v>
      </c>
      <c r="B144" s="19">
        <v>702710</v>
      </c>
      <c r="C144" s="19" t="s">
        <v>510</v>
      </c>
      <c r="D144" s="19"/>
      <c r="E144" s="46">
        <v>4.5999999999999996</v>
      </c>
      <c r="F144" s="46">
        <f t="shared" si="22"/>
        <v>289440</v>
      </c>
      <c r="G144" s="46">
        <f t="shared" si="23"/>
        <v>127568.00000000001</v>
      </c>
      <c r="H144" s="46">
        <v>1.34</v>
      </c>
      <c r="I144" s="46">
        <f t="shared" si="27"/>
        <v>903019.99999999988</v>
      </c>
      <c r="J144" s="46">
        <f t="shared" si="28"/>
        <v>367076</v>
      </c>
      <c r="K144" s="46">
        <v>3.26</v>
      </c>
      <c r="L144" s="47">
        <f t="shared" si="24"/>
        <v>494644</v>
      </c>
      <c r="M144" s="47">
        <f t="shared" si="25"/>
        <v>1192460</v>
      </c>
      <c r="N144" s="49">
        <f t="shared" si="26"/>
        <v>846209.2</v>
      </c>
      <c r="O144" s="46">
        <f t="shared" si="29"/>
        <v>281400</v>
      </c>
      <c r="P144" s="46">
        <f t="shared" si="30"/>
        <v>815000</v>
      </c>
      <c r="Q144" s="46">
        <f t="shared" si="31"/>
        <v>1096400</v>
      </c>
      <c r="R144" s="48">
        <f t="shared" si="32"/>
        <v>750149.2</v>
      </c>
      <c r="S144" s="46">
        <v>0</v>
      </c>
    </row>
    <row r="145" spans="1:19" ht="28.5" x14ac:dyDescent="0.35">
      <c r="A145" s="19" t="s">
        <v>16</v>
      </c>
      <c r="B145" s="19">
        <v>702715</v>
      </c>
      <c r="C145" s="19" t="s">
        <v>511</v>
      </c>
      <c r="D145" s="19"/>
      <c r="E145" s="46">
        <v>4.93</v>
      </c>
      <c r="F145" s="46">
        <f t="shared" si="22"/>
        <v>308880</v>
      </c>
      <c r="G145" s="46">
        <f t="shared" si="23"/>
        <v>136136</v>
      </c>
      <c r="H145" s="46">
        <v>1.43</v>
      </c>
      <c r="I145" s="46">
        <f t="shared" si="27"/>
        <v>969500</v>
      </c>
      <c r="J145" s="46">
        <f t="shared" si="28"/>
        <v>394100</v>
      </c>
      <c r="K145" s="46">
        <v>3.5</v>
      </c>
      <c r="L145" s="47">
        <f t="shared" si="24"/>
        <v>530236</v>
      </c>
      <c r="M145" s="47">
        <f t="shared" si="25"/>
        <v>1278380</v>
      </c>
      <c r="N145" s="49">
        <f t="shared" si="26"/>
        <v>907214.8</v>
      </c>
      <c r="O145" s="46">
        <f t="shared" si="29"/>
        <v>300300</v>
      </c>
      <c r="P145" s="46">
        <f t="shared" si="30"/>
        <v>875000</v>
      </c>
      <c r="Q145" s="46">
        <f t="shared" si="31"/>
        <v>1175300</v>
      </c>
      <c r="R145" s="48">
        <f t="shared" si="32"/>
        <v>804134.8</v>
      </c>
      <c r="S145" s="46">
        <v>0</v>
      </c>
    </row>
    <row r="146" spans="1:19" ht="28.5" x14ac:dyDescent="0.35">
      <c r="A146" s="19" t="s">
        <v>16</v>
      </c>
      <c r="B146" s="19">
        <v>702720</v>
      </c>
      <c r="C146" s="19" t="s">
        <v>512</v>
      </c>
      <c r="D146" s="19"/>
      <c r="E146" s="46">
        <v>7.3900000000000006</v>
      </c>
      <c r="F146" s="46">
        <f t="shared" si="22"/>
        <v>464400</v>
      </c>
      <c r="G146" s="46">
        <f t="shared" si="23"/>
        <v>204680</v>
      </c>
      <c r="H146" s="46">
        <v>2.15</v>
      </c>
      <c r="I146" s="46">
        <f t="shared" si="27"/>
        <v>1451480</v>
      </c>
      <c r="J146" s="46">
        <f t="shared" si="28"/>
        <v>590024</v>
      </c>
      <c r="K146" s="46">
        <v>5.24</v>
      </c>
      <c r="L146" s="47">
        <f t="shared" si="24"/>
        <v>794704</v>
      </c>
      <c r="M146" s="47">
        <f t="shared" si="25"/>
        <v>1915880</v>
      </c>
      <c r="N146" s="49">
        <f t="shared" si="26"/>
        <v>1359587.2000000002</v>
      </c>
      <c r="O146" s="46">
        <f t="shared" si="29"/>
        <v>451500</v>
      </c>
      <c r="P146" s="46">
        <f t="shared" si="30"/>
        <v>1310000</v>
      </c>
      <c r="Q146" s="46">
        <f t="shared" si="31"/>
        <v>1761500</v>
      </c>
      <c r="R146" s="48">
        <f t="shared" si="32"/>
        <v>1205207.2000000002</v>
      </c>
      <c r="S146" s="46">
        <v>0</v>
      </c>
    </row>
    <row r="147" spans="1:19" ht="42.75" x14ac:dyDescent="0.35">
      <c r="A147" s="19" t="s">
        <v>16</v>
      </c>
      <c r="B147" s="19">
        <v>702725</v>
      </c>
      <c r="C147" s="19" t="s">
        <v>513</v>
      </c>
      <c r="D147" s="19"/>
      <c r="E147" s="46">
        <v>7.66</v>
      </c>
      <c r="F147" s="46">
        <f t="shared" si="22"/>
        <v>481680</v>
      </c>
      <c r="G147" s="46">
        <f t="shared" si="23"/>
        <v>212296</v>
      </c>
      <c r="H147" s="46">
        <v>2.23</v>
      </c>
      <c r="I147" s="46">
        <f t="shared" si="27"/>
        <v>1504110</v>
      </c>
      <c r="J147" s="46">
        <f t="shared" si="28"/>
        <v>611418</v>
      </c>
      <c r="K147" s="46">
        <v>5.43</v>
      </c>
      <c r="L147" s="47">
        <f t="shared" si="24"/>
        <v>823714</v>
      </c>
      <c r="M147" s="47">
        <f t="shared" si="25"/>
        <v>1985790</v>
      </c>
      <c r="N147" s="49">
        <f t="shared" si="26"/>
        <v>1409190.2000000002</v>
      </c>
      <c r="O147" s="46">
        <f t="shared" si="29"/>
        <v>468300</v>
      </c>
      <c r="P147" s="46">
        <f t="shared" si="30"/>
        <v>1357500</v>
      </c>
      <c r="Q147" s="46">
        <f t="shared" si="31"/>
        <v>1825800</v>
      </c>
      <c r="R147" s="48">
        <f t="shared" si="32"/>
        <v>1249200.2000000002</v>
      </c>
      <c r="S147" s="46">
        <v>0</v>
      </c>
    </row>
    <row r="148" spans="1:19" ht="28.5" x14ac:dyDescent="0.35">
      <c r="A148" s="19" t="s">
        <v>16</v>
      </c>
      <c r="B148" s="19">
        <v>702730</v>
      </c>
      <c r="C148" s="19" t="s">
        <v>514</v>
      </c>
      <c r="D148" s="19"/>
      <c r="E148" s="46">
        <v>7.66</v>
      </c>
      <c r="F148" s="46">
        <f t="shared" si="22"/>
        <v>481680</v>
      </c>
      <c r="G148" s="46">
        <f t="shared" si="23"/>
        <v>212296</v>
      </c>
      <c r="H148" s="46">
        <v>2.23</v>
      </c>
      <c r="I148" s="46">
        <f t="shared" si="27"/>
        <v>1504110</v>
      </c>
      <c r="J148" s="46">
        <f t="shared" si="28"/>
        <v>611418</v>
      </c>
      <c r="K148" s="46">
        <v>5.43</v>
      </c>
      <c r="L148" s="47">
        <f t="shared" si="24"/>
        <v>823714</v>
      </c>
      <c r="M148" s="47">
        <f t="shared" si="25"/>
        <v>1985790</v>
      </c>
      <c r="N148" s="49">
        <f t="shared" si="26"/>
        <v>1409190.2000000002</v>
      </c>
      <c r="O148" s="46">
        <f t="shared" si="29"/>
        <v>468300</v>
      </c>
      <c r="P148" s="46">
        <f t="shared" si="30"/>
        <v>1357500</v>
      </c>
      <c r="Q148" s="46">
        <f t="shared" si="31"/>
        <v>1825800</v>
      </c>
      <c r="R148" s="48">
        <f t="shared" si="32"/>
        <v>1249200.2000000002</v>
      </c>
      <c r="S148" s="46">
        <v>0</v>
      </c>
    </row>
    <row r="149" spans="1:19" ht="28.5" x14ac:dyDescent="0.35">
      <c r="A149" s="19" t="s">
        <v>16</v>
      </c>
      <c r="B149" s="19">
        <v>702735</v>
      </c>
      <c r="C149" s="19" t="s">
        <v>515</v>
      </c>
      <c r="D149" s="19"/>
      <c r="E149" s="46">
        <v>8.5</v>
      </c>
      <c r="F149" s="46">
        <f t="shared" si="22"/>
        <v>648000</v>
      </c>
      <c r="G149" s="46">
        <f t="shared" si="23"/>
        <v>285600</v>
      </c>
      <c r="H149" s="46">
        <v>3</v>
      </c>
      <c r="I149" s="46">
        <f t="shared" si="27"/>
        <v>1523500</v>
      </c>
      <c r="J149" s="46">
        <f t="shared" si="28"/>
        <v>619300</v>
      </c>
      <c r="K149" s="46">
        <v>5.5</v>
      </c>
      <c r="L149" s="47">
        <f t="shared" si="24"/>
        <v>904900</v>
      </c>
      <c r="M149" s="47">
        <f t="shared" si="25"/>
        <v>2171500</v>
      </c>
      <c r="N149" s="49">
        <f t="shared" si="26"/>
        <v>1538070</v>
      </c>
      <c r="O149" s="46">
        <f t="shared" si="29"/>
        <v>630000</v>
      </c>
      <c r="P149" s="46">
        <f t="shared" si="30"/>
        <v>1375000</v>
      </c>
      <c r="Q149" s="46">
        <f t="shared" si="31"/>
        <v>2005000</v>
      </c>
      <c r="R149" s="48">
        <f t="shared" si="32"/>
        <v>1371570</v>
      </c>
      <c r="S149" s="46">
        <v>0</v>
      </c>
    </row>
    <row r="150" spans="1:19" ht="28.5" x14ac:dyDescent="0.35">
      <c r="A150" s="19" t="s">
        <v>16</v>
      </c>
      <c r="B150" s="19">
        <v>702740</v>
      </c>
      <c r="C150" s="19" t="s">
        <v>516</v>
      </c>
      <c r="D150" s="19"/>
      <c r="E150" s="46">
        <v>11.64</v>
      </c>
      <c r="F150" s="46">
        <f t="shared" si="22"/>
        <v>730080</v>
      </c>
      <c r="G150" s="46">
        <f t="shared" si="23"/>
        <v>321776</v>
      </c>
      <c r="H150" s="46">
        <v>3.38</v>
      </c>
      <c r="I150" s="46">
        <f t="shared" si="27"/>
        <v>2288020</v>
      </c>
      <c r="J150" s="46">
        <f t="shared" si="28"/>
        <v>930076</v>
      </c>
      <c r="K150" s="46">
        <v>8.26</v>
      </c>
      <c r="L150" s="47">
        <f t="shared" si="24"/>
        <v>1251852</v>
      </c>
      <c r="M150" s="47">
        <f t="shared" si="25"/>
        <v>3018100</v>
      </c>
      <c r="N150" s="49">
        <f t="shared" si="26"/>
        <v>2141803.6</v>
      </c>
      <c r="O150" s="46">
        <f t="shared" si="29"/>
        <v>709800</v>
      </c>
      <c r="P150" s="46">
        <f t="shared" si="30"/>
        <v>2065000</v>
      </c>
      <c r="Q150" s="46">
        <f t="shared" si="31"/>
        <v>2774800</v>
      </c>
      <c r="R150" s="48">
        <f t="shared" si="32"/>
        <v>1898503.6</v>
      </c>
      <c r="S150" s="46">
        <v>0</v>
      </c>
    </row>
    <row r="151" spans="1:19" ht="57" x14ac:dyDescent="0.35">
      <c r="A151" s="19" t="s">
        <v>16</v>
      </c>
      <c r="B151" s="19">
        <v>702745</v>
      </c>
      <c r="C151" s="19" t="s">
        <v>517</v>
      </c>
      <c r="D151" s="19" t="s">
        <v>401</v>
      </c>
      <c r="E151" s="46">
        <v>6.9</v>
      </c>
      <c r="F151" s="46">
        <f t="shared" si="22"/>
        <v>432000</v>
      </c>
      <c r="G151" s="46">
        <f t="shared" si="23"/>
        <v>190400</v>
      </c>
      <c r="H151" s="46">
        <v>2</v>
      </c>
      <c r="I151" s="46">
        <f t="shared" si="27"/>
        <v>1357300</v>
      </c>
      <c r="J151" s="46">
        <f t="shared" si="28"/>
        <v>551740</v>
      </c>
      <c r="K151" s="46">
        <v>4.9000000000000004</v>
      </c>
      <c r="L151" s="47">
        <f t="shared" si="24"/>
        <v>742140</v>
      </c>
      <c r="M151" s="47">
        <f t="shared" si="25"/>
        <v>1789300</v>
      </c>
      <c r="N151" s="49">
        <f t="shared" si="26"/>
        <v>1269802</v>
      </c>
      <c r="O151" s="46">
        <f t="shared" si="29"/>
        <v>420000</v>
      </c>
      <c r="P151" s="46">
        <f t="shared" si="30"/>
        <v>1225000</v>
      </c>
      <c r="Q151" s="46">
        <f t="shared" si="31"/>
        <v>1645000</v>
      </c>
      <c r="R151" s="48">
        <f t="shared" si="32"/>
        <v>1125502</v>
      </c>
      <c r="S151" s="46">
        <v>0</v>
      </c>
    </row>
    <row r="152" spans="1:19" ht="57" x14ac:dyDescent="0.35">
      <c r="A152" s="19" t="s">
        <v>16</v>
      </c>
      <c r="B152" s="19">
        <v>702750</v>
      </c>
      <c r="C152" s="19" t="s">
        <v>518</v>
      </c>
      <c r="D152" s="19" t="s">
        <v>401</v>
      </c>
      <c r="E152" s="46">
        <v>8.9</v>
      </c>
      <c r="F152" s="46">
        <f t="shared" si="22"/>
        <v>626400</v>
      </c>
      <c r="G152" s="46">
        <f t="shared" si="23"/>
        <v>276080</v>
      </c>
      <c r="H152" s="46">
        <v>2.9</v>
      </c>
      <c r="I152" s="46">
        <f t="shared" si="27"/>
        <v>1662000</v>
      </c>
      <c r="J152" s="46">
        <f t="shared" si="28"/>
        <v>675600</v>
      </c>
      <c r="K152" s="46">
        <v>6</v>
      </c>
      <c r="L152" s="47">
        <f t="shared" si="24"/>
        <v>951680</v>
      </c>
      <c r="M152" s="47">
        <f t="shared" si="25"/>
        <v>2288400</v>
      </c>
      <c r="N152" s="49">
        <f t="shared" si="26"/>
        <v>1622224</v>
      </c>
      <c r="O152" s="46">
        <f t="shared" si="29"/>
        <v>609000</v>
      </c>
      <c r="P152" s="46">
        <f t="shared" si="30"/>
        <v>1500000</v>
      </c>
      <c r="Q152" s="46">
        <f t="shared" si="31"/>
        <v>2109000</v>
      </c>
      <c r="R152" s="48">
        <f t="shared" si="32"/>
        <v>1442824</v>
      </c>
      <c r="S152" s="46">
        <v>0</v>
      </c>
    </row>
    <row r="153" spans="1:19" ht="47.25" customHeight="1" x14ac:dyDescent="0.35">
      <c r="A153" s="19" t="s">
        <v>16</v>
      </c>
      <c r="B153" s="19">
        <v>702755</v>
      </c>
      <c r="C153" s="19" t="s">
        <v>519</v>
      </c>
      <c r="D153" s="19"/>
      <c r="E153" s="46">
        <v>7.370000000000001</v>
      </c>
      <c r="F153" s="46">
        <f t="shared" si="22"/>
        <v>462240</v>
      </c>
      <c r="G153" s="46">
        <f t="shared" si="23"/>
        <v>203728</v>
      </c>
      <c r="H153" s="46">
        <v>2.14</v>
      </c>
      <c r="I153" s="46">
        <f t="shared" si="27"/>
        <v>1448710.0000000002</v>
      </c>
      <c r="J153" s="46">
        <f t="shared" si="28"/>
        <v>588898</v>
      </c>
      <c r="K153" s="46">
        <v>5.23</v>
      </c>
      <c r="L153" s="47">
        <f t="shared" si="24"/>
        <v>792626</v>
      </c>
      <c r="M153" s="47">
        <f t="shared" si="25"/>
        <v>1910950.0000000002</v>
      </c>
      <c r="N153" s="49">
        <f t="shared" si="26"/>
        <v>1356111.8000000003</v>
      </c>
      <c r="O153" s="46">
        <f t="shared" si="29"/>
        <v>449400</v>
      </c>
      <c r="P153" s="46">
        <f t="shared" si="30"/>
        <v>1307500</v>
      </c>
      <c r="Q153" s="46">
        <f t="shared" si="31"/>
        <v>1756900</v>
      </c>
      <c r="R153" s="48">
        <f t="shared" si="32"/>
        <v>1202061.8</v>
      </c>
      <c r="S153" s="46">
        <v>0</v>
      </c>
    </row>
    <row r="154" spans="1:19" ht="42.75" x14ac:dyDescent="0.35">
      <c r="A154" s="19" t="s">
        <v>16</v>
      </c>
      <c r="B154" s="19">
        <v>702760</v>
      </c>
      <c r="C154" s="19" t="s">
        <v>520</v>
      </c>
      <c r="D154" s="19"/>
      <c r="E154" s="46">
        <v>9.1999999999999993</v>
      </c>
      <c r="F154" s="46">
        <f t="shared" si="22"/>
        <v>576720</v>
      </c>
      <c r="G154" s="46">
        <f t="shared" si="23"/>
        <v>254184</v>
      </c>
      <c r="H154" s="46">
        <v>2.67</v>
      </c>
      <c r="I154" s="46">
        <f t="shared" si="27"/>
        <v>1808810</v>
      </c>
      <c r="J154" s="46">
        <f t="shared" si="28"/>
        <v>735278</v>
      </c>
      <c r="K154" s="46">
        <v>6.53</v>
      </c>
      <c r="L154" s="47">
        <f t="shared" si="24"/>
        <v>989462</v>
      </c>
      <c r="M154" s="47">
        <f t="shared" si="25"/>
        <v>2385530</v>
      </c>
      <c r="N154" s="49">
        <f t="shared" si="26"/>
        <v>1692906.6</v>
      </c>
      <c r="O154" s="46">
        <f t="shared" si="29"/>
        <v>560700</v>
      </c>
      <c r="P154" s="46">
        <f t="shared" si="30"/>
        <v>1632500</v>
      </c>
      <c r="Q154" s="46">
        <f t="shared" si="31"/>
        <v>2193200</v>
      </c>
      <c r="R154" s="48">
        <f t="shared" si="32"/>
        <v>1500576.6</v>
      </c>
      <c r="S154" s="46"/>
    </row>
    <row r="155" spans="1:19" ht="42.75" x14ac:dyDescent="0.35">
      <c r="A155" s="19" t="s">
        <v>16</v>
      </c>
      <c r="B155" s="19">
        <v>702765</v>
      </c>
      <c r="C155" s="19" t="s">
        <v>521</v>
      </c>
      <c r="D155" s="19"/>
      <c r="E155" s="46">
        <v>10.879999999999999</v>
      </c>
      <c r="F155" s="46">
        <f t="shared" si="22"/>
        <v>682560</v>
      </c>
      <c r="G155" s="46">
        <f t="shared" si="23"/>
        <v>300832</v>
      </c>
      <c r="H155" s="46">
        <v>3.16</v>
      </c>
      <c r="I155" s="46">
        <f t="shared" si="27"/>
        <v>2138440</v>
      </c>
      <c r="J155" s="46">
        <f t="shared" si="28"/>
        <v>869272</v>
      </c>
      <c r="K155" s="46">
        <v>7.72</v>
      </c>
      <c r="L155" s="47">
        <f t="shared" si="24"/>
        <v>1170104</v>
      </c>
      <c r="M155" s="47">
        <f t="shared" si="25"/>
        <v>2821000</v>
      </c>
      <c r="N155" s="49">
        <f t="shared" si="26"/>
        <v>2001927.2000000002</v>
      </c>
      <c r="O155" s="46">
        <f t="shared" si="29"/>
        <v>663600</v>
      </c>
      <c r="P155" s="46">
        <f t="shared" si="30"/>
        <v>1930000</v>
      </c>
      <c r="Q155" s="46">
        <f t="shared" si="31"/>
        <v>2593600</v>
      </c>
      <c r="R155" s="48">
        <f t="shared" si="32"/>
        <v>1774527.2000000002</v>
      </c>
      <c r="S155" s="46">
        <v>0</v>
      </c>
    </row>
    <row r="156" spans="1:19" ht="42.75" x14ac:dyDescent="0.35">
      <c r="A156" s="19" t="s">
        <v>16</v>
      </c>
      <c r="B156" s="19">
        <v>702770</v>
      </c>
      <c r="C156" s="19" t="s">
        <v>522</v>
      </c>
      <c r="D156" s="19"/>
      <c r="E156" s="46">
        <v>8.4</v>
      </c>
      <c r="F156" s="46">
        <f t="shared" si="22"/>
        <v>648000</v>
      </c>
      <c r="G156" s="46">
        <f t="shared" si="23"/>
        <v>285600</v>
      </c>
      <c r="H156" s="46">
        <v>3</v>
      </c>
      <c r="I156" s="46">
        <f t="shared" si="27"/>
        <v>1495800</v>
      </c>
      <c r="J156" s="46">
        <f t="shared" si="28"/>
        <v>608040</v>
      </c>
      <c r="K156" s="46">
        <v>5.4</v>
      </c>
      <c r="L156" s="47">
        <f t="shared" si="24"/>
        <v>893640</v>
      </c>
      <c r="M156" s="47">
        <f t="shared" si="25"/>
        <v>2143800</v>
      </c>
      <c r="N156" s="49">
        <f t="shared" si="26"/>
        <v>1518252</v>
      </c>
      <c r="O156" s="46">
        <f t="shared" si="29"/>
        <v>630000</v>
      </c>
      <c r="P156" s="46">
        <f t="shared" si="30"/>
        <v>1350000</v>
      </c>
      <c r="Q156" s="46">
        <f t="shared" si="31"/>
        <v>1980000</v>
      </c>
      <c r="R156" s="48">
        <f t="shared" si="32"/>
        <v>1354452</v>
      </c>
      <c r="S156" s="46">
        <v>0</v>
      </c>
    </row>
    <row r="157" spans="1:19" ht="28.5" x14ac:dyDescent="0.35">
      <c r="A157" s="19" t="s">
        <v>16</v>
      </c>
      <c r="B157" s="19">
        <v>702775</v>
      </c>
      <c r="C157" s="19" t="s">
        <v>523</v>
      </c>
      <c r="D157" s="19"/>
      <c r="E157" s="46">
        <v>6.29</v>
      </c>
      <c r="F157" s="46">
        <f t="shared" si="22"/>
        <v>395280</v>
      </c>
      <c r="G157" s="46">
        <f t="shared" si="23"/>
        <v>174216</v>
      </c>
      <c r="H157" s="46">
        <v>1.83</v>
      </c>
      <c r="I157" s="46">
        <f t="shared" si="27"/>
        <v>1235420</v>
      </c>
      <c r="J157" s="46">
        <f t="shared" si="28"/>
        <v>502196</v>
      </c>
      <c r="K157" s="46">
        <v>4.46</v>
      </c>
      <c r="L157" s="47">
        <f t="shared" si="24"/>
        <v>676412</v>
      </c>
      <c r="M157" s="47">
        <f t="shared" si="25"/>
        <v>1630700</v>
      </c>
      <c r="N157" s="49">
        <f t="shared" si="26"/>
        <v>1157211.6000000001</v>
      </c>
      <c r="O157" s="46">
        <f t="shared" si="29"/>
        <v>384300</v>
      </c>
      <c r="P157" s="46">
        <f t="shared" si="30"/>
        <v>1115000</v>
      </c>
      <c r="Q157" s="46">
        <f t="shared" si="31"/>
        <v>1499300</v>
      </c>
      <c r="R157" s="48">
        <f t="shared" si="32"/>
        <v>1025811.6000000001</v>
      </c>
      <c r="S157" s="46">
        <v>0</v>
      </c>
    </row>
    <row r="158" spans="1:19" ht="28.5" x14ac:dyDescent="0.35">
      <c r="A158" s="19" t="s">
        <v>16</v>
      </c>
      <c r="B158" s="19">
        <v>702780</v>
      </c>
      <c r="C158" s="19" t="s">
        <v>524</v>
      </c>
      <c r="D158" s="19"/>
      <c r="E158" s="46">
        <v>6.91</v>
      </c>
      <c r="F158" s="46">
        <f t="shared" si="22"/>
        <v>434159.99999999994</v>
      </c>
      <c r="G158" s="46">
        <f t="shared" si="23"/>
        <v>191351.99999999997</v>
      </c>
      <c r="H158" s="46">
        <v>2.0099999999999998</v>
      </c>
      <c r="I158" s="46">
        <f t="shared" si="27"/>
        <v>1357300</v>
      </c>
      <c r="J158" s="46">
        <f t="shared" si="28"/>
        <v>551740</v>
      </c>
      <c r="K158" s="46">
        <v>4.9000000000000004</v>
      </c>
      <c r="L158" s="47">
        <f t="shared" si="24"/>
        <v>743092</v>
      </c>
      <c r="M158" s="47">
        <f t="shared" si="25"/>
        <v>1791460</v>
      </c>
      <c r="N158" s="49">
        <f t="shared" si="26"/>
        <v>1271295.6000000001</v>
      </c>
      <c r="O158" s="46">
        <f t="shared" si="29"/>
        <v>422099.99999999994</v>
      </c>
      <c r="P158" s="46">
        <f t="shared" si="30"/>
        <v>1225000</v>
      </c>
      <c r="Q158" s="46">
        <f t="shared" si="31"/>
        <v>1647100</v>
      </c>
      <c r="R158" s="48">
        <f t="shared" si="32"/>
        <v>1126935.6000000001</v>
      </c>
      <c r="S158" s="46">
        <v>0</v>
      </c>
    </row>
    <row r="159" spans="1:19" ht="28.5" x14ac:dyDescent="0.35">
      <c r="A159" s="19" t="s">
        <v>16</v>
      </c>
      <c r="B159" s="19">
        <v>702785</v>
      </c>
      <c r="C159" s="19" t="s">
        <v>525</v>
      </c>
      <c r="D159" s="19"/>
      <c r="E159" s="46">
        <v>10.5</v>
      </c>
      <c r="F159" s="46">
        <f t="shared" si="22"/>
        <v>648000</v>
      </c>
      <c r="G159" s="46">
        <f t="shared" si="23"/>
        <v>285600</v>
      </c>
      <c r="H159" s="46">
        <v>3</v>
      </c>
      <c r="I159" s="46">
        <f t="shared" si="27"/>
        <v>2077500</v>
      </c>
      <c r="J159" s="46">
        <f t="shared" si="28"/>
        <v>844500</v>
      </c>
      <c r="K159" s="46">
        <v>7.5</v>
      </c>
      <c r="L159" s="47">
        <f t="shared" si="24"/>
        <v>1130100</v>
      </c>
      <c r="M159" s="47">
        <f t="shared" si="25"/>
        <v>2725500</v>
      </c>
      <c r="N159" s="49">
        <f t="shared" si="26"/>
        <v>1934430</v>
      </c>
      <c r="O159" s="46">
        <f t="shared" si="29"/>
        <v>630000</v>
      </c>
      <c r="P159" s="46">
        <f t="shared" si="30"/>
        <v>1875000</v>
      </c>
      <c r="Q159" s="46">
        <f t="shared" si="31"/>
        <v>2505000</v>
      </c>
      <c r="R159" s="48">
        <f t="shared" si="32"/>
        <v>1713930</v>
      </c>
      <c r="S159" s="46">
        <v>0</v>
      </c>
    </row>
    <row r="160" spans="1:19" ht="28.5" x14ac:dyDescent="0.35">
      <c r="A160" s="19" t="s">
        <v>16</v>
      </c>
      <c r="B160" s="19">
        <v>702790</v>
      </c>
      <c r="C160" s="19" t="s">
        <v>526</v>
      </c>
      <c r="D160" s="19"/>
      <c r="E160" s="46">
        <v>6.91</v>
      </c>
      <c r="F160" s="46">
        <f t="shared" si="22"/>
        <v>434159.99999999994</v>
      </c>
      <c r="G160" s="46">
        <f t="shared" si="23"/>
        <v>191351.99999999997</v>
      </c>
      <c r="H160" s="46">
        <v>2.0099999999999998</v>
      </c>
      <c r="I160" s="46">
        <f t="shared" si="27"/>
        <v>1357300</v>
      </c>
      <c r="J160" s="46">
        <f t="shared" si="28"/>
        <v>551740</v>
      </c>
      <c r="K160" s="46">
        <v>4.9000000000000004</v>
      </c>
      <c r="L160" s="47">
        <f t="shared" si="24"/>
        <v>743092</v>
      </c>
      <c r="M160" s="47">
        <f t="shared" si="25"/>
        <v>1791460</v>
      </c>
      <c r="N160" s="49">
        <f t="shared" si="26"/>
        <v>1271295.6000000001</v>
      </c>
      <c r="O160" s="46">
        <f t="shared" si="29"/>
        <v>422099.99999999994</v>
      </c>
      <c r="P160" s="46">
        <f t="shared" si="30"/>
        <v>1225000</v>
      </c>
      <c r="Q160" s="46">
        <f t="shared" si="31"/>
        <v>1647100</v>
      </c>
      <c r="R160" s="48">
        <f t="shared" si="32"/>
        <v>1126935.6000000001</v>
      </c>
      <c r="S160" s="46">
        <v>0</v>
      </c>
    </row>
    <row r="161" spans="1:19" ht="28.5" x14ac:dyDescent="0.35">
      <c r="A161" s="19" t="s">
        <v>16</v>
      </c>
      <c r="B161" s="19">
        <v>702795</v>
      </c>
      <c r="C161" s="19" t="s">
        <v>527</v>
      </c>
      <c r="D161" s="19"/>
      <c r="E161" s="46">
        <v>4.5999999999999996</v>
      </c>
      <c r="F161" s="46">
        <f t="shared" si="22"/>
        <v>289440</v>
      </c>
      <c r="G161" s="46">
        <f t="shared" si="23"/>
        <v>127568.00000000001</v>
      </c>
      <c r="H161" s="46">
        <v>1.34</v>
      </c>
      <c r="I161" s="46">
        <f t="shared" si="27"/>
        <v>903019.99999999988</v>
      </c>
      <c r="J161" s="46">
        <f t="shared" si="28"/>
        <v>367076</v>
      </c>
      <c r="K161" s="46">
        <v>3.26</v>
      </c>
      <c r="L161" s="47">
        <f t="shared" si="24"/>
        <v>494644</v>
      </c>
      <c r="M161" s="47">
        <f t="shared" si="25"/>
        <v>1192460</v>
      </c>
      <c r="N161" s="49">
        <f t="shared" si="26"/>
        <v>846209.2</v>
      </c>
      <c r="O161" s="46">
        <f t="shared" si="29"/>
        <v>281400</v>
      </c>
      <c r="P161" s="46">
        <f t="shared" si="30"/>
        <v>815000</v>
      </c>
      <c r="Q161" s="46">
        <f t="shared" si="31"/>
        <v>1096400</v>
      </c>
      <c r="R161" s="48">
        <f t="shared" si="32"/>
        <v>750149.2</v>
      </c>
      <c r="S161" s="46">
        <v>0</v>
      </c>
    </row>
    <row r="162" spans="1:19" ht="28.5" x14ac:dyDescent="0.35">
      <c r="A162" s="19" t="s">
        <v>16</v>
      </c>
      <c r="B162" s="19">
        <v>702800</v>
      </c>
      <c r="C162" s="19" t="s">
        <v>528</v>
      </c>
      <c r="D162" s="19"/>
      <c r="E162" s="46">
        <v>5.0599999999999996</v>
      </c>
      <c r="F162" s="46">
        <f t="shared" si="22"/>
        <v>317520</v>
      </c>
      <c r="G162" s="46">
        <f t="shared" si="23"/>
        <v>139944</v>
      </c>
      <c r="H162" s="46">
        <v>1.47</v>
      </c>
      <c r="I162" s="46">
        <f t="shared" si="27"/>
        <v>994430</v>
      </c>
      <c r="J162" s="46">
        <f t="shared" si="28"/>
        <v>404234</v>
      </c>
      <c r="K162" s="46">
        <v>3.59</v>
      </c>
      <c r="L162" s="47">
        <f t="shared" si="24"/>
        <v>544178</v>
      </c>
      <c r="M162" s="47">
        <f t="shared" si="25"/>
        <v>1311950</v>
      </c>
      <c r="N162" s="49">
        <f t="shared" si="26"/>
        <v>931025.4</v>
      </c>
      <c r="O162" s="46">
        <f t="shared" si="29"/>
        <v>308700</v>
      </c>
      <c r="P162" s="46">
        <f t="shared" si="30"/>
        <v>897500</v>
      </c>
      <c r="Q162" s="46">
        <f t="shared" si="31"/>
        <v>1206200</v>
      </c>
      <c r="R162" s="48">
        <f t="shared" si="32"/>
        <v>825275.4</v>
      </c>
      <c r="S162" s="46">
        <v>0</v>
      </c>
    </row>
    <row r="163" spans="1:19" ht="42.75" x14ac:dyDescent="0.35">
      <c r="A163" s="19" t="s">
        <v>16</v>
      </c>
      <c r="B163" s="19">
        <v>702805</v>
      </c>
      <c r="C163" s="19" t="s">
        <v>529</v>
      </c>
      <c r="D163" s="19"/>
      <c r="E163" s="46">
        <v>7.7</v>
      </c>
      <c r="F163" s="46">
        <f t="shared" si="22"/>
        <v>496799.99999999994</v>
      </c>
      <c r="G163" s="46">
        <f t="shared" si="23"/>
        <v>218959.99999999997</v>
      </c>
      <c r="H163" s="46">
        <v>2.2999999999999998</v>
      </c>
      <c r="I163" s="46">
        <f t="shared" si="27"/>
        <v>1495800</v>
      </c>
      <c r="J163" s="46">
        <f t="shared" si="28"/>
        <v>608040</v>
      </c>
      <c r="K163" s="46">
        <v>5.4</v>
      </c>
      <c r="L163" s="47">
        <f t="shared" si="24"/>
        <v>827000</v>
      </c>
      <c r="M163" s="47">
        <f t="shared" si="25"/>
        <v>1992600</v>
      </c>
      <c r="N163" s="49">
        <f t="shared" si="26"/>
        <v>1413700</v>
      </c>
      <c r="O163" s="46">
        <f t="shared" si="29"/>
        <v>482999.99999999994</v>
      </c>
      <c r="P163" s="46">
        <f t="shared" si="30"/>
        <v>1350000</v>
      </c>
      <c r="Q163" s="46">
        <f t="shared" si="31"/>
        <v>1833000</v>
      </c>
      <c r="R163" s="48">
        <f t="shared" si="32"/>
        <v>1254100</v>
      </c>
      <c r="S163" s="46">
        <v>0</v>
      </c>
    </row>
    <row r="164" spans="1:19" ht="28.5" x14ac:dyDescent="0.35">
      <c r="A164" s="19" t="s">
        <v>16</v>
      </c>
      <c r="B164" s="19">
        <v>702810</v>
      </c>
      <c r="C164" s="19" t="s">
        <v>530</v>
      </c>
      <c r="D164" s="19"/>
      <c r="E164" s="46">
        <v>6.91</v>
      </c>
      <c r="F164" s="46">
        <f t="shared" si="22"/>
        <v>434159.99999999994</v>
      </c>
      <c r="G164" s="46">
        <f t="shared" si="23"/>
        <v>191351.99999999997</v>
      </c>
      <c r="H164" s="46">
        <v>2.0099999999999998</v>
      </c>
      <c r="I164" s="46">
        <f t="shared" si="27"/>
        <v>1357300</v>
      </c>
      <c r="J164" s="46">
        <f t="shared" si="28"/>
        <v>551740</v>
      </c>
      <c r="K164" s="46">
        <v>4.9000000000000004</v>
      </c>
      <c r="L164" s="47">
        <f t="shared" si="24"/>
        <v>743092</v>
      </c>
      <c r="M164" s="47">
        <f t="shared" si="25"/>
        <v>1791460</v>
      </c>
      <c r="N164" s="49">
        <f t="shared" si="26"/>
        <v>1271295.6000000001</v>
      </c>
      <c r="O164" s="46">
        <f t="shared" si="29"/>
        <v>422099.99999999994</v>
      </c>
      <c r="P164" s="46">
        <f t="shared" si="30"/>
        <v>1225000</v>
      </c>
      <c r="Q164" s="46">
        <f t="shared" si="31"/>
        <v>1647100</v>
      </c>
      <c r="R164" s="48">
        <f t="shared" si="32"/>
        <v>1126935.6000000001</v>
      </c>
      <c r="S164" s="46">
        <v>0</v>
      </c>
    </row>
    <row r="165" spans="1:19" ht="28.5" x14ac:dyDescent="0.35">
      <c r="A165" s="19" t="s">
        <v>16</v>
      </c>
      <c r="B165" s="19">
        <v>702815</v>
      </c>
      <c r="C165" s="19" t="s">
        <v>531</v>
      </c>
      <c r="D165" s="19"/>
      <c r="E165" s="46">
        <v>6.34</v>
      </c>
      <c r="F165" s="46">
        <f t="shared" si="22"/>
        <v>397440</v>
      </c>
      <c r="G165" s="46">
        <f t="shared" si="23"/>
        <v>175168</v>
      </c>
      <c r="H165" s="46">
        <v>1.84</v>
      </c>
      <c r="I165" s="46">
        <f t="shared" si="27"/>
        <v>1246500</v>
      </c>
      <c r="J165" s="46">
        <f t="shared" si="28"/>
        <v>506700</v>
      </c>
      <c r="K165" s="46">
        <v>4.5</v>
      </c>
      <c r="L165" s="47">
        <f t="shared" si="24"/>
        <v>681868</v>
      </c>
      <c r="M165" s="47">
        <f t="shared" si="25"/>
        <v>1643940</v>
      </c>
      <c r="N165" s="49">
        <f t="shared" si="26"/>
        <v>1166632.3999999999</v>
      </c>
      <c r="O165" s="46">
        <f t="shared" si="29"/>
        <v>386400</v>
      </c>
      <c r="P165" s="46">
        <f t="shared" si="30"/>
        <v>1125000</v>
      </c>
      <c r="Q165" s="46">
        <f t="shared" si="31"/>
        <v>1511400</v>
      </c>
      <c r="R165" s="48">
        <f t="shared" si="32"/>
        <v>1034092.4</v>
      </c>
      <c r="S165" s="46">
        <v>0</v>
      </c>
    </row>
    <row r="166" spans="1:19" ht="28.5" x14ac:dyDescent="0.35">
      <c r="A166" s="19" t="s">
        <v>16</v>
      </c>
      <c r="B166" s="19">
        <v>702820</v>
      </c>
      <c r="C166" s="19" t="s">
        <v>532</v>
      </c>
      <c r="D166" s="19"/>
      <c r="E166" s="46">
        <v>6.91</v>
      </c>
      <c r="F166" s="46">
        <f t="shared" si="22"/>
        <v>434159.99999999994</v>
      </c>
      <c r="G166" s="46">
        <f t="shared" si="23"/>
        <v>191351.99999999997</v>
      </c>
      <c r="H166" s="46">
        <v>2.0099999999999998</v>
      </c>
      <c r="I166" s="46">
        <f t="shared" si="27"/>
        <v>1357300</v>
      </c>
      <c r="J166" s="46">
        <f t="shared" si="28"/>
        <v>551740</v>
      </c>
      <c r="K166" s="46">
        <v>4.9000000000000004</v>
      </c>
      <c r="L166" s="47">
        <f t="shared" si="24"/>
        <v>743092</v>
      </c>
      <c r="M166" s="47">
        <f t="shared" si="25"/>
        <v>1791460</v>
      </c>
      <c r="N166" s="49">
        <f t="shared" si="26"/>
        <v>1271295.6000000001</v>
      </c>
      <c r="O166" s="46">
        <f t="shared" si="29"/>
        <v>422099.99999999994</v>
      </c>
      <c r="P166" s="46">
        <f t="shared" si="30"/>
        <v>1225000</v>
      </c>
      <c r="Q166" s="46">
        <f t="shared" si="31"/>
        <v>1647100</v>
      </c>
      <c r="R166" s="48">
        <f t="shared" si="32"/>
        <v>1126935.6000000001</v>
      </c>
      <c r="S166" s="46">
        <v>0</v>
      </c>
    </row>
    <row r="167" spans="1:19" ht="28.5" x14ac:dyDescent="0.35">
      <c r="A167" s="19" t="s">
        <v>16</v>
      </c>
      <c r="B167" s="19">
        <v>702825</v>
      </c>
      <c r="C167" s="19" t="s">
        <v>533</v>
      </c>
      <c r="D167" s="19"/>
      <c r="E167" s="46">
        <v>10.59</v>
      </c>
      <c r="F167" s="46">
        <f t="shared" si="22"/>
        <v>665280</v>
      </c>
      <c r="G167" s="46">
        <f t="shared" si="23"/>
        <v>293216</v>
      </c>
      <c r="H167" s="46">
        <v>3.08</v>
      </c>
      <c r="I167" s="46">
        <f t="shared" si="27"/>
        <v>2080270</v>
      </c>
      <c r="J167" s="46">
        <f t="shared" si="28"/>
        <v>845626</v>
      </c>
      <c r="K167" s="46">
        <v>7.51</v>
      </c>
      <c r="L167" s="47">
        <f t="shared" si="24"/>
        <v>1138842</v>
      </c>
      <c r="M167" s="47">
        <f t="shared" si="25"/>
        <v>2745550</v>
      </c>
      <c r="N167" s="49">
        <f t="shared" si="26"/>
        <v>1948360.6</v>
      </c>
      <c r="O167" s="46">
        <f t="shared" si="29"/>
        <v>646800</v>
      </c>
      <c r="P167" s="46">
        <f t="shared" si="30"/>
        <v>1877500</v>
      </c>
      <c r="Q167" s="46">
        <f t="shared" si="31"/>
        <v>2524300</v>
      </c>
      <c r="R167" s="48">
        <f t="shared" si="32"/>
        <v>1727110.6</v>
      </c>
      <c r="S167" s="46">
        <v>0</v>
      </c>
    </row>
    <row r="168" spans="1:19" ht="28.5" x14ac:dyDescent="0.35">
      <c r="A168" s="19" t="s">
        <v>16</v>
      </c>
      <c r="B168" s="19">
        <v>702835</v>
      </c>
      <c r="C168" s="19" t="s">
        <v>534</v>
      </c>
      <c r="D168" s="19"/>
      <c r="E168" s="46">
        <v>7.5</v>
      </c>
      <c r="F168" s="46">
        <f t="shared" si="22"/>
        <v>540000</v>
      </c>
      <c r="G168" s="46">
        <f t="shared" si="23"/>
        <v>238000</v>
      </c>
      <c r="H168" s="46">
        <v>2.5</v>
      </c>
      <c r="I168" s="46">
        <f t="shared" si="27"/>
        <v>1385000</v>
      </c>
      <c r="J168" s="46">
        <f t="shared" si="28"/>
        <v>563000</v>
      </c>
      <c r="K168" s="46">
        <v>5</v>
      </c>
      <c r="L168" s="47">
        <f t="shared" si="24"/>
        <v>801000</v>
      </c>
      <c r="M168" s="47">
        <f t="shared" si="25"/>
        <v>1925000</v>
      </c>
      <c r="N168" s="49">
        <f t="shared" si="26"/>
        <v>1364300</v>
      </c>
      <c r="O168" s="46">
        <f t="shared" si="29"/>
        <v>525000</v>
      </c>
      <c r="P168" s="46">
        <f t="shared" si="30"/>
        <v>1250000</v>
      </c>
      <c r="Q168" s="46">
        <f t="shared" si="31"/>
        <v>1775000</v>
      </c>
      <c r="R168" s="48">
        <f t="shared" si="32"/>
        <v>1214300</v>
      </c>
      <c r="S168" s="46">
        <v>0</v>
      </c>
    </row>
    <row r="169" spans="1:19" ht="57" x14ac:dyDescent="0.35">
      <c r="A169" s="19" t="s">
        <v>16</v>
      </c>
      <c r="B169" s="19">
        <v>702840</v>
      </c>
      <c r="C169" s="19" t="s">
        <v>535</v>
      </c>
      <c r="D169" s="19"/>
      <c r="E169" s="46">
        <v>7.61</v>
      </c>
      <c r="F169" s="46">
        <f t="shared" si="22"/>
        <v>477360</v>
      </c>
      <c r="G169" s="46">
        <f t="shared" si="23"/>
        <v>210392</v>
      </c>
      <c r="H169" s="46">
        <v>2.21</v>
      </c>
      <c r="I169" s="46">
        <f t="shared" si="27"/>
        <v>1495800</v>
      </c>
      <c r="J169" s="46">
        <f t="shared" si="28"/>
        <v>608040</v>
      </c>
      <c r="K169" s="46">
        <v>5.4</v>
      </c>
      <c r="L169" s="47">
        <f t="shared" si="24"/>
        <v>818432</v>
      </c>
      <c r="M169" s="47">
        <f t="shared" si="25"/>
        <v>1973160</v>
      </c>
      <c r="N169" s="49">
        <f t="shared" si="26"/>
        <v>1400257.6</v>
      </c>
      <c r="O169" s="46">
        <f t="shared" si="29"/>
        <v>464100</v>
      </c>
      <c r="P169" s="46">
        <f t="shared" si="30"/>
        <v>1350000</v>
      </c>
      <c r="Q169" s="46">
        <f t="shared" si="31"/>
        <v>1814100</v>
      </c>
      <c r="R169" s="48">
        <f t="shared" si="32"/>
        <v>1241197.6000000001</v>
      </c>
      <c r="S169" s="46">
        <v>0</v>
      </c>
    </row>
    <row r="170" spans="1:19" ht="57" x14ac:dyDescent="0.35">
      <c r="A170" s="19" t="s">
        <v>16</v>
      </c>
      <c r="B170" s="19">
        <v>702845</v>
      </c>
      <c r="C170" s="19" t="s">
        <v>536</v>
      </c>
      <c r="D170" s="19"/>
      <c r="E170" s="46">
        <v>8.98</v>
      </c>
      <c r="F170" s="46">
        <f t="shared" si="22"/>
        <v>563760</v>
      </c>
      <c r="G170" s="46">
        <f t="shared" si="23"/>
        <v>248472</v>
      </c>
      <c r="H170" s="46">
        <v>2.61</v>
      </c>
      <c r="I170" s="46">
        <f t="shared" si="27"/>
        <v>1764490</v>
      </c>
      <c r="J170" s="46">
        <f t="shared" si="28"/>
        <v>717262</v>
      </c>
      <c r="K170" s="46">
        <v>6.37</v>
      </c>
      <c r="L170" s="47">
        <f t="shared" si="24"/>
        <v>965734</v>
      </c>
      <c r="M170" s="47">
        <f t="shared" si="25"/>
        <v>2328250</v>
      </c>
      <c r="N170" s="49">
        <f t="shared" si="26"/>
        <v>1652236.2000000002</v>
      </c>
      <c r="O170" s="46">
        <f t="shared" si="29"/>
        <v>548100</v>
      </c>
      <c r="P170" s="46">
        <f t="shared" si="30"/>
        <v>1592500</v>
      </c>
      <c r="Q170" s="46">
        <f t="shared" si="31"/>
        <v>2140600</v>
      </c>
      <c r="R170" s="48">
        <f t="shared" si="32"/>
        <v>1464586.2000000002</v>
      </c>
      <c r="S170" s="46">
        <v>0</v>
      </c>
    </row>
    <row r="171" spans="1:19" ht="57" x14ac:dyDescent="0.35">
      <c r="A171" s="19" t="s">
        <v>16</v>
      </c>
      <c r="B171" s="19">
        <v>702850</v>
      </c>
      <c r="C171" s="19" t="s">
        <v>537</v>
      </c>
      <c r="D171" s="19"/>
      <c r="E171" s="46">
        <v>13.27</v>
      </c>
      <c r="F171" s="46">
        <f t="shared" si="22"/>
        <v>833760</v>
      </c>
      <c r="G171" s="46">
        <f t="shared" si="23"/>
        <v>367472</v>
      </c>
      <c r="H171" s="46">
        <v>3.86</v>
      </c>
      <c r="I171" s="46">
        <f t="shared" si="27"/>
        <v>2606570</v>
      </c>
      <c r="J171" s="46">
        <f t="shared" si="28"/>
        <v>1059566</v>
      </c>
      <c r="K171" s="46">
        <v>9.41</v>
      </c>
      <c r="L171" s="47">
        <f t="shared" si="24"/>
        <v>1427038</v>
      </c>
      <c r="M171" s="47">
        <f t="shared" si="25"/>
        <v>3440330</v>
      </c>
      <c r="N171" s="49">
        <f t="shared" si="26"/>
        <v>2441403.4</v>
      </c>
      <c r="O171" s="46">
        <f t="shared" si="29"/>
        <v>810600</v>
      </c>
      <c r="P171" s="46">
        <f t="shared" si="30"/>
        <v>2352500</v>
      </c>
      <c r="Q171" s="46">
        <f t="shared" si="31"/>
        <v>3163100</v>
      </c>
      <c r="R171" s="48">
        <f t="shared" si="32"/>
        <v>2164173.4</v>
      </c>
      <c r="S171" s="46">
        <v>0</v>
      </c>
    </row>
    <row r="172" spans="1:19" ht="28.5" x14ac:dyDescent="0.35">
      <c r="A172" s="19" t="s">
        <v>16</v>
      </c>
      <c r="B172" s="19">
        <v>702855</v>
      </c>
      <c r="C172" s="19" t="s">
        <v>538</v>
      </c>
      <c r="D172" s="19"/>
      <c r="E172" s="46">
        <v>7.66</v>
      </c>
      <c r="F172" s="46">
        <f t="shared" si="22"/>
        <v>481680</v>
      </c>
      <c r="G172" s="46">
        <f t="shared" si="23"/>
        <v>212296</v>
      </c>
      <c r="H172" s="46">
        <v>2.23</v>
      </c>
      <c r="I172" s="46">
        <f t="shared" si="27"/>
        <v>1504110</v>
      </c>
      <c r="J172" s="46">
        <f t="shared" si="28"/>
        <v>611418</v>
      </c>
      <c r="K172" s="46">
        <v>5.43</v>
      </c>
      <c r="L172" s="47">
        <f t="shared" si="24"/>
        <v>823714</v>
      </c>
      <c r="M172" s="47">
        <f t="shared" si="25"/>
        <v>1985790</v>
      </c>
      <c r="N172" s="49">
        <f t="shared" si="26"/>
        <v>1409190.2000000002</v>
      </c>
      <c r="O172" s="46">
        <f t="shared" si="29"/>
        <v>468300</v>
      </c>
      <c r="P172" s="46">
        <f t="shared" si="30"/>
        <v>1357500</v>
      </c>
      <c r="Q172" s="46">
        <f t="shared" si="31"/>
        <v>1825800</v>
      </c>
      <c r="R172" s="48">
        <f t="shared" si="32"/>
        <v>1249200.2000000002</v>
      </c>
      <c r="S172" s="46">
        <v>0</v>
      </c>
    </row>
    <row r="173" spans="1:19" ht="28.5" x14ac:dyDescent="0.35">
      <c r="A173" s="19" t="s">
        <v>16</v>
      </c>
      <c r="B173" s="19">
        <v>702860</v>
      </c>
      <c r="C173" s="19" t="s">
        <v>539</v>
      </c>
      <c r="D173" s="19"/>
      <c r="E173" s="46">
        <v>7.370000000000001</v>
      </c>
      <c r="F173" s="46">
        <f t="shared" si="22"/>
        <v>462240</v>
      </c>
      <c r="G173" s="46">
        <f t="shared" si="23"/>
        <v>203728</v>
      </c>
      <c r="H173" s="46">
        <v>2.14</v>
      </c>
      <c r="I173" s="46">
        <f t="shared" si="27"/>
        <v>1448710.0000000002</v>
      </c>
      <c r="J173" s="46">
        <f t="shared" si="28"/>
        <v>588898</v>
      </c>
      <c r="K173" s="46">
        <v>5.23</v>
      </c>
      <c r="L173" s="47">
        <f t="shared" si="24"/>
        <v>792626</v>
      </c>
      <c r="M173" s="47">
        <f t="shared" si="25"/>
        <v>1910950.0000000002</v>
      </c>
      <c r="N173" s="49">
        <f t="shared" si="26"/>
        <v>1356111.8000000003</v>
      </c>
      <c r="O173" s="46">
        <f t="shared" si="29"/>
        <v>449400</v>
      </c>
      <c r="P173" s="46">
        <f t="shared" si="30"/>
        <v>1307500</v>
      </c>
      <c r="Q173" s="46">
        <f t="shared" si="31"/>
        <v>1756900</v>
      </c>
      <c r="R173" s="48">
        <f t="shared" si="32"/>
        <v>1202061.8</v>
      </c>
      <c r="S173" s="46">
        <v>0</v>
      </c>
    </row>
    <row r="174" spans="1:19" ht="28.5" x14ac:dyDescent="0.35">
      <c r="A174" s="19" t="s">
        <v>16</v>
      </c>
      <c r="B174" s="19">
        <v>702865</v>
      </c>
      <c r="C174" s="19" t="s">
        <v>540</v>
      </c>
      <c r="D174" s="19"/>
      <c r="E174" s="46">
        <v>12.02</v>
      </c>
      <c r="F174" s="46">
        <f t="shared" si="22"/>
        <v>753840</v>
      </c>
      <c r="G174" s="46">
        <f t="shared" si="23"/>
        <v>332248</v>
      </c>
      <c r="H174" s="46">
        <v>3.49</v>
      </c>
      <c r="I174" s="46">
        <f t="shared" si="27"/>
        <v>2362810</v>
      </c>
      <c r="J174" s="46">
        <f t="shared" si="28"/>
        <v>960477.99999999988</v>
      </c>
      <c r="K174" s="46">
        <v>8.5299999999999994</v>
      </c>
      <c r="L174" s="47">
        <f t="shared" si="24"/>
        <v>1292726</v>
      </c>
      <c r="M174" s="47">
        <f t="shared" si="25"/>
        <v>3116650</v>
      </c>
      <c r="N174" s="49">
        <f t="shared" si="26"/>
        <v>2211741.7999999998</v>
      </c>
      <c r="O174" s="46">
        <f t="shared" si="29"/>
        <v>732900</v>
      </c>
      <c r="P174" s="46">
        <f t="shared" si="30"/>
        <v>2132500</v>
      </c>
      <c r="Q174" s="46">
        <f t="shared" si="31"/>
        <v>2865400</v>
      </c>
      <c r="R174" s="48">
        <f t="shared" si="32"/>
        <v>1960491.8</v>
      </c>
      <c r="S174" s="46">
        <v>0</v>
      </c>
    </row>
    <row r="175" spans="1:19" ht="28.5" x14ac:dyDescent="0.35">
      <c r="A175" s="19" t="s">
        <v>16</v>
      </c>
      <c r="B175" s="19">
        <v>702870</v>
      </c>
      <c r="C175" s="19" t="s">
        <v>541</v>
      </c>
      <c r="D175" s="19"/>
      <c r="E175" s="46">
        <v>10.73</v>
      </c>
      <c r="F175" s="46">
        <f t="shared" si="22"/>
        <v>673920</v>
      </c>
      <c r="G175" s="46">
        <f t="shared" si="23"/>
        <v>297024</v>
      </c>
      <c r="H175" s="46">
        <v>3.12</v>
      </c>
      <c r="I175" s="46">
        <f t="shared" si="27"/>
        <v>2107970</v>
      </c>
      <c r="J175" s="46">
        <f t="shared" si="28"/>
        <v>856886</v>
      </c>
      <c r="K175" s="46">
        <v>7.61</v>
      </c>
      <c r="L175" s="47">
        <f t="shared" si="24"/>
        <v>1153910</v>
      </c>
      <c r="M175" s="47">
        <f t="shared" si="25"/>
        <v>2781890</v>
      </c>
      <c r="N175" s="49">
        <f t="shared" si="26"/>
        <v>1974153</v>
      </c>
      <c r="O175" s="46">
        <f t="shared" si="29"/>
        <v>655200</v>
      </c>
      <c r="P175" s="46">
        <f t="shared" si="30"/>
        <v>1902500</v>
      </c>
      <c r="Q175" s="46">
        <f t="shared" si="31"/>
        <v>2557700</v>
      </c>
      <c r="R175" s="48">
        <f t="shared" si="32"/>
        <v>1749963</v>
      </c>
      <c r="S175" s="46">
        <v>0</v>
      </c>
    </row>
    <row r="176" spans="1:19" ht="28.5" x14ac:dyDescent="0.35">
      <c r="A176" s="19" t="s">
        <v>16</v>
      </c>
      <c r="B176" s="19">
        <v>702875</v>
      </c>
      <c r="C176" s="19" t="s">
        <v>542</v>
      </c>
      <c r="D176" s="19"/>
      <c r="E176" s="46">
        <v>11.350000000000001</v>
      </c>
      <c r="F176" s="46">
        <f t="shared" si="22"/>
        <v>712800</v>
      </c>
      <c r="G176" s="46">
        <f t="shared" si="23"/>
        <v>314160</v>
      </c>
      <c r="H176" s="46">
        <v>3.3</v>
      </c>
      <c r="I176" s="46">
        <f t="shared" si="27"/>
        <v>2229850</v>
      </c>
      <c r="J176" s="46">
        <f t="shared" si="28"/>
        <v>906430.00000000012</v>
      </c>
      <c r="K176" s="46">
        <v>8.0500000000000007</v>
      </c>
      <c r="L176" s="47">
        <f t="shared" si="24"/>
        <v>1220590</v>
      </c>
      <c r="M176" s="47">
        <f t="shared" si="25"/>
        <v>2942650</v>
      </c>
      <c r="N176" s="49">
        <f t="shared" si="26"/>
        <v>2088237</v>
      </c>
      <c r="O176" s="46">
        <f t="shared" si="29"/>
        <v>693000</v>
      </c>
      <c r="P176" s="46">
        <f t="shared" si="30"/>
        <v>2012500.0000000002</v>
      </c>
      <c r="Q176" s="46">
        <f t="shared" si="31"/>
        <v>2705500</v>
      </c>
      <c r="R176" s="48">
        <f t="shared" si="32"/>
        <v>1851087</v>
      </c>
      <c r="S176" s="46">
        <v>0</v>
      </c>
    </row>
    <row r="177" spans="1:19" ht="28.5" x14ac:dyDescent="0.35">
      <c r="A177" s="19" t="s">
        <v>16</v>
      </c>
      <c r="B177" s="19">
        <v>702880</v>
      </c>
      <c r="C177" s="19" t="s">
        <v>543</v>
      </c>
      <c r="D177" s="19"/>
      <c r="E177" s="46">
        <v>17.649999999999999</v>
      </c>
      <c r="F177" s="46">
        <f t="shared" si="22"/>
        <v>1108080</v>
      </c>
      <c r="G177" s="46">
        <f t="shared" si="23"/>
        <v>488376</v>
      </c>
      <c r="H177" s="46">
        <v>5.13</v>
      </c>
      <c r="I177" s="46">
        <f t="shared" si="27"/>
        <v>3468040</v>
      </c>
      <c r="J177" s="46">
        <f t="shared" si="28"/>
        <v>1409752</v>
      </c>
      <c r="K177" s="46">
        <v>12.52</v>
      </c>
      <c r="L177" s="47">
        <f t="shared" si="24"/>
        <v>1898128</v>
      </c>
      <c r="M177" s="47">
        <f t="shared" si="25"/>
        <v>4576120</v>
      </c>
      <c r="N177" s="49">
        <f t="shared" si="26"/>
        <v>3247430.4000000004</v>
      </c>
      <c r="O177" s="46">
        <f t="shared" si="29"/>
        <v>1077300</v>
      </c>
      <c r="P177" s="46">
        <f t="shared" si="30"/>
        <v>3130000</v>
      </c>
      <c r="Q177" s="46">
        <f t="shared" si="31"/>
        <v>4207300</v>
      </c>
      <c r="R177" s="48">
        <f t="shared" si="32"/>
        <v>2878610.4000000004</v>
      </c>
      <c r="S177" s="46">
        <v>0</v>
      </c>
    </row>
    <row r="178" spans="1:19" ht="28.5" x14ac:dyDescent="0.35">
      <c r="A178" s="19" t="s">
        <v>16</v>
      </c>
      <c r="B178" s="19">
        <v>702885</v>
      </c>
      <c r="C178" s="19" t="s">
        <v>544</v>
      </c>
      <c r="D178" s="19"/>
      <c r="E178" s="46">
        <v>6.91</v>
      </c>
      <c r="F178" s="46">
        <f t="shared" si="22"/>
        <v>434159.99999999994</v>
      </c>
      <c r="G178" s="46">
        <f t="shared" si="23"/>
        <v>191351.99999999997</v>
      </c>
      <c r="H178" s="46">
        <v>2.0099999999999998</v>
      </c>
      <c r="I178" s="46">
        <f t="shared" si="27"/>
        <v>1357300</v>
      </c>
      <c r="J178" s="46">
        <f t="shared" si="28"/>
        <v>551740</v>
      </c>
      <c r="K178" s="46">
        <v>4.9000000000000004</v>
      </c>
      <c r="L178" s="47">
        <f t="shared" si="24"/>
        <v>743092</v>
      </c>
      <c r="M178" s="47">
        <f t="shared" si="25"/>
        <v>1791460</v>
      </c>
      <c r="N178" s="49">
        <f t="shared" si="26"/>
        <v>1271295.6000000001</v>
      </c>
      <c r="O178" s="46">
        <f t="shared" si="29"/>
        <v>422099.99999999994</v>
      </c>
      <c r="P178" s="46">
        <f t="shared" si="30"/>
        <v>1225000</v>
      </c>
      <c r="Q178" s="46">
        <f t="shared" si="31"/>
        <v>1647100</v>
      </c>
      <c r="R178" s="48">
        <f t="shared" si="32"/>
        <v>1126935.6000000001</v>
      </c>
      <c r="S178" s="46">
        <v>0</v>
      </c>
    </row>
    <row r="179" spans="1:19" ht="28.5" x14ac:dyDescent="0.35">
      <c r="A179" s="19" t="s">
        <v>16</v>
      </c>
      <c r="B179" s="19">
        <v>702890</v>
      </c>
      <c r="C179" s="19" t="s">
        <v>545</v>
      </c>
      <c r="D179" s="19"/>
      <c r="E179" s="46">
        <v>7.3599999999999994</v>
      </c>
      <c r="F179" s="46">
        <f t="shared" si="22"/>
        <v>462240</v>
      </c>
      <c r="G179" s="46">
        <f t="shared" si="23"/>
        <v>203728</v>
      </c>
      <c r="H179" s="46">
        <v>2.14</v>
      </c>
      <c r="I179" s="46">
        <f t="shared" si="27"/>
        <v>1445940</v>
      </c>
      <c r="J179" s="46">
        <f t="shared" si="28"/>
        <v>587772</v>
      </c>
      <c r="K179" s="46">
        <v>5.22</v>
      </c>
      <c r="L179" s="47">
        <f t="shared" si="24"/>
        <v>791500</v>
      </c>
      <c r="M179" s="47">
        <f t="shared" si="25"/>
        <v>1908180</v>
      </c>
      <c r="N179" s="49">
        <f t="shared" si="26"/>
        <v>1354130</v>
      </c>
      <c r="O179" s="46">
        <f t="shared" si="29"/>
        <v>449400</v>
      </c>
      <c r="P179" s="46">
        <f t="shared" si="30"/>
        <v>1305000</v>
      </c>
      <c r="Q179" s="46">
        <f t="shared" si="31"/>
        <v>1754400</v>
      </c>
      <c r="R179" s="48">
        <f t="shared" si="32"/>
        <v>1200350</v>
      </c>
      <c r="S179" s="46">
        <v>0</v>
      </c>
    </row>
    <row r="180" spans="1:19" ht="28.5" x14ac:dyDescent="0.35">
      <c r="A180" s="19" t="s">
        <v>16</v>
      </c>
      <c r="B180" s="19">
        <v>702895</v>
      </c>
      <c r="C180" s="19" t="s">
        <v>546</v>
      </c>
      <c r="D180" s="19"/>
      <c r="E180" s="46">
        <v>11.41</v>
      </c>
      <c r="F180" s="46">
        <f t="shared" si="22"/>
        <v>717120</v>
      </c>
      <c r="G180" s="46">
        <f t="shared" si="23"/>
        <v>316064</v>
      </c>
      <c r="H180" s="46">
        <v>3.32</v>
      </c>
      <c r="I180" s="46">
        <f t="shared" si="27"/>
        <v>2240930</v>
      </c>
      <c r="J180" s="46">
        <f t="shared" si="28"/>
        <v>910934</v>
      </c>
      <c r="K180" s="46">
        <v>8.09</v>
      </c>
      <c r="L180" s="47">
        <f t="shared" si="24"/>
        <v>1226998</v>
      </c>
      <c r="M180" s="47">
        <f t="shared" si="25"/>
        <v>2958050</v>
      </c>
      <c r="N180" s="49">
        <f t="shared" si="26"/>
        <v>2099151.4</v>
      </c>
      <c r="O180" s="46">
        <f t="shared" si="29"/>
        <v>697200</v>
      </c>
      <c r="P180" s="46">
        <f t="shared" si="30"/>
        <v>2022500</v>
      </c>
      <c r="Q180" s="46">
        <f t="shared" si="31"/>
        <v>2719700</v>
      </c>
      <c r="R180" s="48">
        <f t="shared" si="32"/>
        <v>1860801.4</v>
      </c>
      <c r="S180" s="46">
        <v>0</v>
      </c>
    </row>
    <row r="181" spans="1:19" ht="71.25" x14ac:dyDescent="0.35">
      <c r="A181" s="19" t="s">
        <v>16</v>
      </c>
      <c r="B181" s="19">
        <v>702900</v>
      </c>
      <c r="C181" s="19" t="s">
        <v>547</v>
      </c>
      <c r="D181" s="19"/>
      <c r="E181" s="46">
        <v>4.5999999999999996</v>
      </c>
      <c r="F181" s="46">
        <f t="shared" si="22"/>
        <v>289440</v>
      </c>
      <c r="G181" s="46">
        <f t="shared" si="23"/>
        <v>127568.00000000001</v>
      </c>
      <c r="H181" s="46">
        <v>1.34</v>
      </c>
      <c r="I181" s="46">
        <f t="shared" si="27"/>
        <v>903019.99999999988</v>
      </c>
      <c r="J181" s="46">
        <f t="shared" si="28"/>
        <v>367076</v>
      </c>
      <c r="K181" s="46">
        <v>3.26</v>
      </c>
      <c r="L181" s="47">
        <f t="shared" si="24"/>
        <v>494644</v>
      </c>
      <c r="M181" s="47">
        <f t="shared" si="25"/>
        <v>1192460</v>
      </c>
      <c r="N181" s="49">
        <f t="shared" si="26"/>
        <v>846209.2</v>
      </c>
      <c r="O181" s="46">
        <f t="shared" si="29"/>
        <v>281400</v>
      </c>
      <c r="P181" s="46">
        <f t="shared" si="30"/>
        <v>815000</v>
      </c>
      <c r="Q181" s="46">
        <f t="shared" si="31"/>
        <v>1096400</v>
      </c>
      <c r="R181" s="48">
        <f t="shared" si="32"/>
        <v>750149.2</v>
      </c>
      <c r="S181" s="46">
        <v>0</v>
      </c>
    </row>
    <row r="182" spans="1:19" ht="42.75" x14ac:dyDescent="0.35">
      <c r="A182" s="19" t="s">
        <v>16</v>
      </c>
      <c r="B182" s="19">
        <v>702905</v>
      </c>
      <c r="C182" s="19" t="s">
        <v>548</v>
      </c>
      <c r="D182" s="19"/>
      <c r="E182" s="46">
        <v>6.9</v>
      </c>
      <c r="F182" s="46">
        <f t="shared" si="22"/>
        <v>432000</v>
      </c>
      <c r="G182" s="46">
        <f t="shared" si="23"/>
        <v>190400</v>
      </c>
      <c r="H182" s="46">
        <v>2</v>
      </c>
      <c r="I182" s="46">
        <f t="shared" si="27"/>
        <v>1357300</v>
      </c>
      <c r="J182" s="46">
        <f t="shared" si="28"/>
        <v>551740</v>
      </c>
      <c r="K182" s="46">
        <v>4.9000000000000004</v>
      </c>
      <c r="L182" s="47">
        <f t="shared" si="24"/>
        <v>742140</v>
      </c>
      <c r="M182" s="47">
        <f t="shared" si="25"/>
        <v>1789300</v>
      </c>
      <c r="N182" s="49">
        <f t="shared" si="26"/>
        <v>1269802</v>
      </c>
      <c r="O182" s="46">
        <f t="shared" si="29"/>
        <v>420000</v>
      </c>
      <c r="P182" s="46">
        <f t="shared" si="30"/>
        <v>1225000</v>
      </c>
      <c r="Q182" s="46">
        <f t="shared" si="31"/>
        <v>1645000</v>
      </c>
      <c r="R182" s="48">
        <f t="shared" si="32"/>
        <v>1125502</v>
      </c>
      <c r="S182" s="46">
        <v>0</v>
      </c>
    </row>
    <row r="183" spans="1:19" ht="42.75" x14ac:dyDescent="0.35">
      <c r="A183" s="19" t="s">
        <v>16</v>
      </c>
      <c r="B183" s="19">
        <v>702915</v>
      </c>
      <c r="C183" s="19" t="s">
        <v>549</v>
      </c>
      <c r="D183" s="19"/>
      <c r="E183" s="46">
        <v>6.91</v>
      </c>
      <c r="F183" s="46">
        <f t="shared" si="22"/>
        <v>434159.99999999994</v>
      </c>
      <c r="G183" s="46">
        <f t="shared" si="23"/>
        <v>191351.99999999997</v>
      </c>
      <c r="H183" s="46">
        <v>2.0099999999999998</v>
      </c>
      <c r="I183" s="46">
        <f t="shared" si="27"/>
        <v>1357300</v>
      </c>
      <c r="J183" s="46">
        <f t="shared" si="28"/>
        <v>551740</v>
      </c>
      <c r="K183" s="46">
        <v>4.9000000000000004</v>
      </c>
      <c r="L183" s="47">
        <f t="shared" si="24"/>
        <v>743092</v>
      </c>
      <c r="M183" s="47">
        <f t="shared" si="25"/>
        <v>1791460</v>
      </c>
      <c r="N183" s="49">
        <f t="shared" si="26"/>
        <v>1271295.6000000001</v>
      </c>
      <c r="O183" s="46">
        <f t="shared" si="29"/>
        <v>422099.99999999994</v>
      </c>
      <c r="P183" s="46">
        <f t="shared" si="30"/>
        <v>1225000</v>
      </c>
      <c r="Q183" s="46">
        <f t="shared" si="31"/>
        <v>1647100</v>
      </c>
      <c r="R183" s="48">
        <f t="shared" si="32"/>
        <v>1126935.6000000001</v>
      </c>
      <c r="S183" s="46">
        <v>0</v>
      </c>
    </row>
    <row r="184" spans="1:19" ht="42.75" x14ac:dyDescent="0.35">
      <c r="A184" s="19" t="s">
        <v>16</v>
      </c>
      <c r="B184" s="19">
        <v>702920</v>
      </c>
      <c r="C184" s="19" t="s">
        <v>550</v>
      </c>
      <c r="D184" s="19"/>
      <c r="E184" s="46">
        <v>7.5</v>
      </c>
      <c r="F184" s="46">
        <f t="shared" si="22"/>
        <v>648000</v>
      </c>
      <c r="G184" s="46">
        <f t="shared" si="23"/>
        <v>285600</v>
      </c>
      <c r="H184" s="46">
        <v>3</v>
      </c>
      <c r="I184" s="46">
        <f t="shared" si="27"/>
        <v>1246500</v>
      </c>
      <c r="J184" s="46">
        <f t="shared" si="28"/>
        <v>506700</v>
      </c>
      <c r="K184" s="46">
        <v>4.5</v>
      </c>
      <c r="L184" s="47">
        <f t="shared" si="24"/>
        <v>792300</v>
      </c>
      <c r="M184" s="47">
        <f t="shared" si="25"/>
        <v>1894500</v>
      </c>
      <c r="N184" s="49">
        <f t="shared" si="26"/>
        <v>1339890</v>
      </c>
      <c r="O184" s="46">
        <f t="shared" si="29"/>
        <v>630000</v>
      </c>
      <c r="P184" s="46">
        <f t="shared" si="30"/>
        <v>1125000</v>
      </c>
      <c r="Q184" s="46">
        <f t="shared" si="31"/>
        <v>1755000</v>
      </c>
      <c r="R184" s="48">
        <f t="shared" si="32"/>
        <v>1200390</v>
      </c>
      <c r="S184" s="46">
        <v>0</v>
      </c>
    </row>
    <row r="185" spans="1:19" ht="28.5" x14ac:dyDescent="0.35">
      <c r="A185" s="19" t="s">
        <v>16</v>
      </c>
      <c r="B185" s="19">
        <v>702925</v>
      </c>
      <c r="C185" s="19" t="s">
        <v>551</v>
      </c>
      <c r="D185" s="19"/>
      <c r="E185" s="46">
        <v>7.5</v>
      </c>
      <c r="F185" s="46">
        <f t="shared" si="22"/>
        <v>648000</v>
      </c>
      <c r="G185" s="46">
        <f t="shared" si="23"/>
        <v>285600</v>
      </c>
      <c r="H185" s="46">
        <v>3</v>
      </c>
      <c r="I185" s="46">
        <f t="shared" si="27"/>
        <v>1246500</v>
      </c>
      <c r="J185" s="46">
        <f t="shared" si="28"/>
        <v>506700</v>
      </c>
      <c r="K185" s="46">
        <v>4.5</v>
      </c>
      <c r="L185" s="47">
        <f t="shared" si="24"/>
        <v>792300</v>
      </c>
      <c r="M185" s="47">
        <f t="shared" si="25"/>
        <v>1894500</v>
      </c>
      <c r="N185" s="49">
        <f t="shared" si="26"/>
        <v>1339890</v>
      </c>
      <c r="O185" s="46">
        <f t="shared" si="29"/>
        <v>630000</v>
      </c>
      <c r="P185" s="46">
        <f t="shared" si="30"/>
        <v>1125000</v>
      </c>
      <c r="Q185" s="46">
        <f t="shared" si="31"/>
        <v>1755000</v>
      </c>
      <c r="R185" s="48">
        <f t="shared" si="32"/>
        <v>1200390</v>
      </c>
      <c r="S185" s="46">
        <v>0</v>
      </c>
    </row>
    <row r="186" spans="1:19" ht="28.5" x14ac:dyDescent="0.35">
      <c r="A186" s="19" t="s">
        <v>16</v>
      </c>
      <c r="B186" s="19">
        <v>702930</v>
      </c>
      <c r="C186" s="19" t="s">
        <v>552</v>
      </c>
      <c r="D186" s="19"/>
      <c r="E186" s="46">
        <v>7.5</v>
      </c>
      <c r="F186" s="46">
        <f t="shared" si="22"/>
        <v>648000</v>
      </c>
      <c r="G186" s="46">
        <f t="shared" si="23"/>
        <v>285600</v>
      </c>
      <c r="H186" s="46">
        <v>3</v>
      </c>
      <c r="I186" s="46">
        <f t="shared" si="27"/>
        <v>1246500</v>
      </c>
      <c r="J186" s="46">
        <f t="shared" si="28"/>
        <v>506700</v>
      </c>
      <c r="K186" s="46">
        <v>4.5</v>
      </c>
      <c r="L186" s="47">
        <f t="shared" si="24"/>
        <v>792300</v>
      </c>
      <c r="M186" s="47">
        <f t="shared" si="25"/>
        <v>1894500</v>
      </c>
      <c r="N186" s="49">
        <f t="shared" si="26"/>
        <v>1339890</v>
      </c>
      <c r="O186" s="46">
        <f t="shared" si="29"/>
        <v>630000</v>
      </c>
      <c r="P186" s="46">
        <f t="shared" si="30"/>
        <v>1125000</v>
      </c>
      <c r="Q186" s="46">
        <f t="shared" si="31"/>
        <v>1755000</v>
      </c>
      <c r="R186" s="48">
        <f t="shared" si="32"/>
        <v>1200390</v>
      </c>
      <c r="S186" s="46">
        <v>0</v>
      </c>
    </row>
    <row r="187" spans="1:19" ht="28.5" x14ac:dyDescent="0.35">
      <c r="A187" s="19" t="s">
        <v>16</v>
      </c>
      <c r="B187" s="19">
        <v>702935</v>
      </c>
      <c r="C187" s="19" t="s">
        <v>553</v>
      </c>
      <c r="D187" s="19"/>
      <c r="E187" s="46">
        <v>7.5</v>
      </c>
      <c r="F187" s="46">
        <f t="shared" si="22"/>
        <v>648000</v>
      </c>
      <c r="G187" s="46">
        <f t="shared" si="23"/>
        <v>285600</v>
      </c>
      <c r="H187" s="46">
        <v>3</v>
      </c>
      <c r="I187" s="46">
        <f t="shared" si="27"/>
        <v>1246500</v>
      </c>
      <c r="J187" s="46">
        <f t="shared" si="28"/>
        <v>506700</v>
      </c>
      <c r="K187" s="46">
        <v>4.5</v>
      </c>
      <c r="L187" s="47">
        <f t="shared" si="24"/>
        <v>792300</v>
      </c>
      <c r="M187" s="47">
        <f t="shared" si="25"/>
        <v>1894500</v>
      </c>
      <c r="N187" s="49">
        <f t="shared" si="26"/>
        <v>1339890</v>
      </c>
      <c r="O187" s="46">
        <f t="shared" si="29"/>
        <v>630000</v>
      </c>
      <c r="P187" s="46">
        <f t="shared" si="30"/>
        <v>1125000</v>
      </c>
      <c r="Q187" s="46">
        <f t="shared" si="31"/>
        <v>1755000</v>
      </c>
      <c r="R187" s="48">
        <f t="shared" si="32"/>
        <v>1200390</v>
      </c>
      <c r="S187" s="46">
        <v>0</v>
      </c>
    </row>
    <row r="188" spans="1:19" ht="28.5" x14ac:dyDescent="0.35">
      <c r="A188" s="19" t="s">
        <v>16</v>
      </c>
      <c r="B188" s="19">
        <v>702940</v>
      </c>
      <c r="C188" s="19" t="s">
        <v>554</v>
      </c>
      <c r="D188" s="19"/>
      <c r="E188" s="46">
        <v>9.5</v>
      </c>
      <c r="F188" s="46">
        <f t="shared" si="22"/>
        <v>756000</v>
      </c>
      <c r="G188" s="46">
        <f t="shared" si="23"/>
        <v>333200</v>
      </c>
      <c r="H188" s="46">
        <v>3.5</v>
      </c>
      <c r="I188" s="46">
        <f t="shared" si="27"/>
        <v>1662000</v>
      </c>
      <c r="J188" s="46">
        <f t="shared" si="28"/>
        <v>675600</v>
      </c>
      <c r="K188" s="46">
        <v>6</v>
      </c>
      <c r="L188" s="47">
        <f t="shared" si="24"/>
        <v>1008800</v>
      </c>
      <c r="M188" s="47">
        <f t="shared" si="25"/>
        <v>2418000</v>
      </c>
      <c r="N188" s="49">
        <f t="shared" si="26"/>
        <v>1711840</v>
      </c>
      <c r="O188" s="46">
        <f t="shared" si="29"/>
        <v>735000</v>
      </c>
      <c r="P188" s="46">
        <f t="shared" si="30"/>
        <v>1500000</v>
      </c>
      <c r="Q188" s="46">
        <f t="shared" si="31"/>
        <v>2235000</v>
      </c>
      <c r="R188" s="48">
        <f t="shared" si="32"/>
        <v>1528840</v>
      </c>
      <c r="S188" s="46">
        <v>0</v>
      </c>
    </row>
    <row r="189" spans="1:19" ht="42.75" x14ac:dyDescent="0.35">
      <c r="A189" s="19" t="s">
        <v>16</v>
      </c>
      <c r="B189" s="19">
        <v>702945</v>
      </c>
      <c r="C189" s="19" t="s">
        <v>555</v>
      </c>
      <c r="D189" s="19"/>
      <c r="E189" s="46">
        <v>11.5</v>
      </c>
      <c r="F189" s="46">
        <f t="shared" si="22"/>
        <v>972000</v>
      </c>
      <c r="G189" s="46">
        <f t="shared" si="23"/>
        <v>428400</v>
      </c>
      <c r="H189" s="46">
        <v>4.5</v>
      </c>
      <c r="I189" s="46">
        <f t="shared" si="27"/>
        <v>1939000</v>
      </c>
      <c r="J189" s="46">
        <f t="shared" si="28"/>
        <v>788200</v>
      </c>
      <c r="K189" s="46">
        <v>7</v>
      </c>
      <c r="L189" s="47">
        <f t="shared" si="24"/>
        <v>1216600</v>
      </c>
      <c r="M189" s="47">
        <f t="shared" si="25"/>
        <v>2911000</v>
      </c>
      <c r="N189" s="49">
        <f t="shared" si="26"/>
        <v>2059380</v>
      </c>
      <c r="O189" s="46">
        <f t="shared" si="29"/>
        <v>945000</v>
      </c>
      <c r="P189" s="46">
        <f t="shared" si="30"/>
        <v>1750000</v>
      </c>
      <c r="Q189" s="46">
        <f t="shared" si="31"/>
        <v>2695000</v>
      </c>
      <c r="R189" s="48">
        <f t="shared" si="32"/>
        <v>1843380</v>
      </c>
      <c r="S189" s="46">
        <v>0</v>
      </c>
    </row>
    <row r="190" spans="1:19" ht="28.5" x14ac:dyDescent="0.35">
      <c r="A190" s="19" t="s">
        <v>16</v>
      </c>
      <c r="B190" s="19">
        <v>702950</v>
      </c>
      <c r="C190" s="19" t="s">
        <v>556</v>
      </c>
      <c r="D190" s="19"/>
      <c r="E190" s="46">
        <v>9.5</v>
      </c>
      <c r="F190" s="46">
        <f t="shared" si="22"/>
        <v>756000</v>
      </c>
      <c r="G190" s="46">
        <f t="shared" si="23"/>
        <v>333200</v>
      </c>
      <c r="H190" s="46">
        <v>3.5</v>
      </c>
      <c r="I190" s="46">
        <f t="shared" si="27"/>
        <v>1662000</v>
      </c>
      <c r="J190" s="46">
        <f t="shared" si="28"/>
        <v>675600</v>
      </c>
      <c r="K190" s="46">
        <v>6</v>
      </c>
      <c r="L190" s="47">
        <f t="shared" si="24"/>
        <v>1008800</v>
      </c>
      <c r="M190" s="47">
        <f t="shared" si="25"/>
        <v>2418000</v>
      </c>
      <c r="N190" s="49">
        <f t="shared" si="26"/>
        <v>1711840</v>
      </c>
      <c r="O190" s="46">
        <f t="shared" si="29"/>
        <v>735000</v>
      </c>
      <c r="P190" s="46">
        <f t="shared" si="30"/>
        <v>1500000</v>
      </c>
      <c r="Q190" s="46">
        <f t="shared" si="31"/>
        <v>2235000</v>
      </c>
      <c r="R190" s="48">
        <f t="shared" si="32"/>
        <v>1528840</v>
      </c>
      <c r="S190" s="46">
        <v>0</v>
      </c>
    </row>
    <row r="191" spans="1:19" ht="28.5" x14ac:dyDescent="0.35">
      <c r="A191" s="19" t="s">
        <v>16</v>
      </c>
      <c r="B191" s="19">
        <v>702955</v>
      </c>
      <c r="C191" s="19" t="s">
        <v>557</v>
      </c>
      <c r="D191" s="19"/>
      <c r="E191" s="46">
        <v>9.5</v>
      </c>
      <c r="F191" s="46">
        <f t="shared" si="22"/>
        <v>756000</v>
      </c>
      <c r="G191" s="46">
        <f t="shared" si="23"/>
        <v>333200</v>
      </c>
      <c r="H191" s="46">
        <v>3.5</v>
      </c>
      <c r="I191" s="46">
        <f t="shared" si="27"/>
        <v>1662000</v>
      </c>
      <c r="J191" s="46">
        <f t="shared" si="28"/>
        <v>675600</v>
      </c>
      <c r="K191" s="46">
        <v>6</v>
      </c>
      <c r="L191" s="47">
        <f t="shared" si="24"/>
        <v>1008800</v>
      </c>
      <c r="M191" s="47">
        <f t="shared" si="25"/>
        <v>2418000</v>
      </c>
      <c r="N191" s="49">
        <f t="shared" si="26"/>
        <v>1711840</v>
      </c>
      <c r="O191" s="46">
        <f t="shared" si="29"/>
        <v>735000</v>
      </c>
      <c r="P191" s="46">
        <f t="shared" si="30"/>
        <v>1500000</v>
      </c>
      <c r="Q191" s="46">
        <f t="shared" si="31"/>
        <v>2235000</v>
      </c>
      <c r="R191" s="48">
        <f t="shared" si="32"/>
        <v>1528840</v>
      </c>
      <c r="S191" s="46">
        <v>0</v>
      </c>
    </row>
    <row r="192" spans="1:19" ht="28.5" x14ac:dyDescent="0.35">
      <c r="A192" s="19" t="s">
        <v>16</v>
      </c>
      <c r="B192" s="19">
        <v>702960</v>
      </c>
      <c r="C192" s="19" t="s">
        <v>558</v>
      </c>
      <c r="D192" s="19"/>
      <c r="E192" s="46">
        <v>9.5</v>
      </c>
      <c r="F192" s="46">
        <f t="shared" si="22"/>
        <v>756000</v>
      </c>
      <c r="G192" s="46">
        <f t="shared" si="23"/>
        <v>333200</v>
      </c>
      <c r="H192" s="46">
        <v>3.5</v>
      </c>
      <c r="I192" s="46">
        <f t="shared" si="27"/>
        <v>1662000</v>
      </c>
      <c r="J192" s="46">
        <f t="shared" si="28"/>
        <v>675600</v>
      </c>
      <c r="K192" s="46">
        <v>6</v>
      </c>
      <c r="L192" s="47">
        <f t="shared" si="24"/>
        <v>1008800</v>
      </c>
      <c r="M192" s="47">
        <f t="shared" si="25"/>
        <v>2418000</v>
      </c>
      <c r="N192" s="49">
        <f t="shared" si="26"/>
        <v>1711840</v>
      </c>
      <c r="O192" s="46">
        <f t="shared" si="29"/>
        <v>735000</v>
      </c>
      <c r="P192" s="46">
        <f t="shared" si="30"/>
        <v>1500000</v>
      </c>
      <c r="Q192" s="46">
        <f t="shared" si="31"/>
        <v>2235000</v>
      </c>
      <c r="R192" s="48">
        <f t="shared" si="32"/>
        <v>1528840</v>
      </c>
      <c r="S192" s="46">
        <v>0</v>
      </c>
    </row>
    <row r="193" spans="1:19" ht="42.75" x14ac:dyDescent="0.35">
      <c r="A193" s="19" t="s">
        <v>16</v>
      </c>
      <c r="B193" s="19">
        <v>702965</v>
      </c>
      <c r="C193" s="19" t="s">
        <v>559</v>
      </c>
      <c r="D193" s="19"/>
      <c r="E193" s="46">
        <v>11.5</v>
      </c>
      <c r="F193" s="46">
        <f t="shared" si="22"/>
        <v>972000</v>
      </c>
      <c r="G193" s="46">
        <f t="shared" si="23"/>
        <v>428400</v>
      </c>
      <c r="H193" s="46">
        <v>4.5</v>
      </c>
      <c r="I193" s="46">
        <f t="shared" si="27"/>
        <v>1939000</v>
      </c>
      <c r="J193" s="46">
        <f t="shared" si="28"/>
        <v>788200</v>
      </c>
      <c r="K193" s="46">
        <v>7</v>
      </c>
      <c r="L193" s="47">
        <f t="shared" si="24"/>
        <v>1216600</v>
      </c>
      <c r="M193" s="47">
        <f t="shared" si="25"/>
        <v>2911000</v>
      </c>
      <c r="N193" s="49">
        <f t="shared" si="26"/>
        <v>2059380</v>
      </c>
      <c r="O193" s="46">
        <f t="shared" si="29"/>
        <v>945000</v>
      </c>
      <c r="P193" s="46">
        <f t="shared" si="30"/>
        <v>1750000</v>
      </c>
      <c r="Q193" s="46">
        <f t="shared" si="31"/>
        <v>2695000</v>
      </c>
      <c r="R193" s="48">
        <f t="shared" si="32"/>
        <v>1843380</v>
      </c>
      <c r="S193" s="46">
        <v>0</v>
      </c>
    </row>
    <row r="194" spans="1:19" ht="42.75" x14ac:dyDescent="0.35">
      <c r="A194" s="19" t="s">
        <v>16</v>
      </c>
      <c r="B194" s="19">
        <v>702970</v>
      </c>
      <c r="C194" s="19" t="s">
        <v>560</v>
      </c>
      <c r="D194" s="19"/>
      <c r="E194" s="46">
        <v>11.5</v>
      </c>
      <c r="F194" s="46">
        <f t="shared" si="22"/>
        <v>972000</v>
      </c>
      <c r="G194" s="46">
        <f t="shared" si="23"/>
        <v>428400</v>
      </c>
      <c r="H194" s="46">
        <v>4.5</v>
      </c>
      <c r="I194" s="46">
        <f t="shared" si="27"/>
        <v>1939000</v>
      </c>
      <c r="J194" s="46">
        <f t="shared" si="28"/>
        <v>788200</v>
      </c>
      <c r="K194" s="46">
        <v>7</v>
      </c>
      <c r="L194" s="47">
        <f t="shared" si="24"/>
        <v>1216600</v>
      </c>
      <c r="M194" s="47">
        <f t="shared" si="25"/>
        <v>2911000</v>
      </c>
      <c r="N194" s="49">
        <f t="shared" si="26"/>
        <v>2059380</v>
      </c>
      <c r="O194" s="46">
        <f t="shared" si="29"/>
        <v>945000</v>
      </c>
      <c r="P194" s="46">
        <f t="shared" si="30"/>
        <v>1750000</v>
      </c>
      <c r="Q194" s="46">
        <f t="shared" si="31"/>
        <v>2695000</v>
      </c>
      <c r="R194" s="48">
        <f t="shared" si="32"/>
        <v>1843380</v>
      </c>
      <c r="S194" s="46">
        <v>0</v>
      </c>
    </row>
    <row r="195" spans="1:19" ht="42.75" x14ac:dyDescent="0.35">
      <c r="A195" s="19" t="s">
        <v>16</v>
      </c>
      <c r="B195" s="19">
        <v>702975</v>
      </c>
      <c r="C195" s="19" t="s">
        <v>561</v>
      </c>
      <c r="D195" s="19"/>
      <c r="E195" s="46">
        <v>11.5</v>
      </c>
      <c r="F195" s="46">
        <f t="shared" ref="F195:F258" si="33">H195*216000</f>
        <v>972000</v>
      </c>
      <c r="G195" s="46">
        <f t="shared" ref="G195:G258" si="34">H195*95200</f>
        <v>428400</v>
      </c>
      <c r="H195" s="46">
        <v>4.5</v>
      </c>
      <c r="I195" s="46">
        <f t="shared" si="27"/>
        <v>1939000</v>
      </c>
      <c r="J195" s="46">
        <f t="shared" si="28"/>
        <v>788200</v>
      </c>
      <c r="K195" s="46">
        <v>7</v>
      </c>
      <c r="L195" s="47">
        <f t="shared" ref="L195:L258" si="35">J195+G195</f>
        <v>1216600</v>
      </c>
      <c r="M195" s="47">
        <f t="shared" ref="M195:M258" si="36">I195+F195</f>
        <v>2911000</v>
      </c>
      <c r="N195" s="49">
        <f t="shared" ref="N195:N258" si="37">M195-(L195*70%)</f>
        <v>2059380</v>
      </c>
      <c r="O195" s="46">
        <f t="shared" si="29"/>
        <v>945000</v>
      </c>
      <c r="P195" s="46">
        <f t="shared" si="30"/>
        <v>1750000</v>
      </c>
      <c r="Q195" s="46">
        <f t="shared" si="31"/>
        <v>2695000</v>
      </c>
      <c r="R195" s="48">
        <f t="shared" si="32"/>
        <v>1843380</v>
      </c>
      <c r="S195" s="46">
        <v>0</v>
      </c>
    </row>
    <row r="196" spans="1:19" ht="57" x14ac:dyDescent="0.35">
      <c r="A196" s="19" t="s">
        <v>16</v>
      </c>
      <c r="B196" s="19">
        <v>702980</v>
      </c>
      <c r="C196" s="19" t="s">
        <v>562</v>
      </c>
      <c r="D196" s="19" t="s">
        <v>401</v>
      </c>
      <c r="E196" s="46">
        <v>13</v>
      </c>
      <c r="F196" s="46">
        <f t="shared" si="33"/>
        <v>1080000</v>
      </c>
      <c r="G196" s="46">
        <f t="shared" si="34"/>
        <v>476000</v>
      </c>
      <c r="H196" s="46">
        <v>5</v>
      </c>
      <c r="I196" s="46">
        <f t="shared" ref="I196:I259" si="38">K196*277000</f>
        <v>2216000</v>
      </c>
      <c r="J196" s="46">
        <f t="shared" ref="J196:J259" si="39">112600*K196</f>
        <v>900800</v>
      </c>
      <c r="K196" s="46">
        <v>8</v>
      </c>
      <c r="L196" s="47">
        <f t="shared" si="35"/>
        <v>1376800</v>
      </c>
      <c r="M196" s="47">
        <f t="shared" si="36"/>
        <v>3296000</v>
      </c>
      <c r="N196" s="49">
        <f t="shared" si="37"/>
        <v>2332240</v>
      </c>
      <c r="O196" s="46">
        <f t="shared" ref="O196:O259" si="40">H196*210000</f>
        <v>1050000</v>
      </c>
      <c r="P196" s="46">
        <f t="shared" ref="P196:P259" si="41">K196*250000</f>
        <v>2000000</v>
      </c>
      <c r="Q196" s="46">
        <f t="shared" ref="Q196:Q259" si="42">O196+P196</f>
        <v>3050000</v>
      </c>
      <c r="R196" s="48">
        <f t="shared" ref="R196:R259" si="43">Q196-(L196*70%)</f>
        <v>2086240</v>
      </c>
      <c r="S196" s="46">
        <v>0</v>
      </c>
    </row>
    <row r="197" spans="1:19" ht="28.5" x14ac:dyDescent="0.35">
      <c r="A197" s="19" t="s">
        <v>16</v>
      </c>
      <c r="B197" s="19">
        <v>702985</v>
      </c>
      <c r="C197" s="19" t="s">
        <v>563</v>
      </c>
      <c r="D197" s="19"/>
      <c r="E197" s="46">
        <v>5.67</v>
      </c>
      <c r="F197" s="46">
        <f t="shared" si="33"/>
        <v>356400</v>
      </c>
      <c r="G197" s="46">
        <f t="shared" si="34"/>
        <v>157080</v>
      </c>
      <c r="H197" s="46">
        <v>1.65</v>
      </c>
      <c r="I197" s="46">
        <f t="shared" si="38"/>
        <v>1113539.9999999998</v>
      </c>
      <c r="J197" s="46">
        <f t="shared" si="39"/>
        <v>452651.99999999994</v>
      </c>
      <c r="K197" s="46">
        <v>4.0199999999999996</v>
      </c>
      <c r="L197" s="47">
        <f t="shared" si="35"/>
        <v>609732</v>
      </c>
      <c r="M197" s="47">
        <f t="shared" si="36"/>
        <v>1469939.9999999998</v>
      </c>
      <c r="N197" s="49">
        <f t="shared" si="37"/>
        <v>1043127.5999999999</v>
      </c>
      <c r="O197" s="46">
        <f t="shared" si="40"/>
        <v>346500</v>
      </c>
      <c r="P197" s="46">
        <f t="shared" si="41"/>
        <v>1004999.9999999999</v>
      </c>
      <c r="Q197" s="46">
        <f t="shared" si="42"/>
        <v>1351500</v>
      </c>
      <c r="R197" s="48">
        <f t="shared" si="43"/>
        <v>924687.60000000009</v>
      </c>
      <c r="S197" s="46">
        <v>0</v>
      </c>
    </row>
    <row r="198" spans="1:19" ht="28.5" x14ac:dyDescent="0.35">
      <c r="A198" s="19" t="s">
        <v>16</v>
      </c>
      <c r="B198" s="19">
        <v>702990</v>
      </c>
      <c r="C198" s="19" t="s">
        <v>564</v>
      </c>
      <c r="D198" s="19"/>
      <c r="E198" s="46">
        <v>5.67</v>
      </c>
      <c r="F198" s="46">
        <f t="shared" si="33"/>
        <v>356400</v>
      </c>
      <c r="G198" s="46">
        <f t="shared" si="34"/>
        <v>157080</v>
      </c>
      <c r="H198" s="46">
        <v>1.65</v>
      </c>
      <c r="I198" s="46">
        <f t="shared" si="38"/>
        <v>1113539.9999999998</v>
      </c>
      <c r="J198" s="46">
        <f t="shared" si="39"/>
        <v>452651.99999999994</v>
      </c>
      <c r="K198" s="46">
        <v>4.0199999999999996</v>
      </c>
      <c r="L198" s="47">
        <f t="shared" si="35"/>
        <v>609732</v>
      </c>
      <c r="M198" s="47">
        <f t="shared" si="36"/>
        <v>1469939.9999999998</v>
      </c>
      <c r="N198" s="49">
        <f t="shared" si="37"/>
        <v>1043127.5999999999</v>
      </c>
      <c r="O198" s="46">
        <f t="shared" si="40"/>
        <v>346500</v>
      </c>
      <c r="P198" s="46">
        <f t="shared" si="41"/>
        <v>1004999.9999999999</v>
      </c>
      <c r="Q198" s="46">
        <f t="shared" si="42"/>
        <v>1351500</v>
      </c>
      <c r="R198" s="48">
        <f t="shared" si="43"/>
        <v>924687.60000000009</v>
      </c>
      <c r="S198" s="46">
        <v>0</v>
      </c>
    </row>
    <row r="199" spans="1:19" ht="28.5" x14ac:dyDescent="0.35">
      <c r="A199" s="19" t="s">
        <v>16</v>
      </c>
      <c r="B199" s="19">
        <v>702995</v>
      </c>
      <c r="C199" s="19" t="s">
        <v>565</v>
      </c>
      <c r="D199" s="19"/>
      <c r="E199" s="46">
        <v>6.68</v>
      </c>
      <c r="F199" s="46">
        <f t="shared" si="33"/>
        <v>419040</v>
      </c>
      <c r="G199" s="46">
        <f t="shared" si="34"/>
        <v>184688</v>
      </c>
      <c r="H199" s="46">
        <v>1.94</v>
      </c>
      <c r="I199" s="46">
        <f t="shared" si="38"/>
        <v>1312980</v>
      </c>
      <c r="J199" s="46">
        <f t="shared" si="39"/>
        <v>533724</v>
      </c>
      <c r="K199" s="46">
        <v>4.74</v>
      </c>
      <c r="L199" s="47">
        <f t="shared" si="35"/>
        <v>718412</v>
      </c>
      <c r="M199" s="47">
        <f t="shared" si="36"/>
        <v>1732020</v>
      </c>
      <c r="N199" s="49">
        <f t="shared" si="37"/>
        <v>1229131.6000000001</v>
      </c>
      <c r="O199" s="46">
        <f t="shared" si="40"/>
        <v>407400</v>
      </c>
      <c r="P199" s="46">
        <f t="shared" si="41"/>
        <v>1185000</v>
      </c>
      <c r="Q199" s="46">
        <f t="shared" si="42"/>
        <v>1592400</v>
      </c>
      <c r="R199" s="48">
        <f t="shared" si="43"/>
        <v>1089511.6000000001</v>
      </c>
      <c r="S199" s="46">
        <v>0</v>
      </c>
    </row>
    <row r="200" spans="1:19" ht="28.5" x14ac:dyDescent="0.35">
      <c r="A200" s="19" t="s">
        <v>16</v>
      </c>
      <c r="B200" s="19">
        <v>703000</v>
      </c>
      <c r="C200" s="19" t="s">
        <v>566</v>
      </c>
      <c r="D200" s="19"/>
      <c r="E200" s="46">
        <v>7.9399999999999995</v>
      </c>
      <c r="F200" s="46">
        <f t="shared" si="33"/>
        <v>498960</v>
      </c>
      <c r="G200" s="46">
        <f t="shared" si="34"/>
        <v>219912</v>
      </c>
      <c r="H200" s="46">
        <v>2.31</v>
      </c>
      <c r="I200" s="46">
        <f t="shared" si="38"/>
        <v>1559510</v>
      </c>
      <c r="J200" s="46">
        <f t="shared" si="39"/>
        <v>633938</v>
      </c>
      <c r="K200" s="46">
        <v>5.63</v>
      </c>
      <c r="L200" s="47">
        <f t="shared" si="35"/>
        <v>853850</v>
      </c>
      <c r="M200" s="47">
        <f t="shared" si="36"/>
        <v>2058470</v>
      </c>
      <c r="N200" s="49">
        <f t="shared" si="37"/>
        <v>1460775</v>
      </c>
      <c r="O200" s="46">
        <f t="shared" si="40"/>
        <v>485100</v>
      </c>
      <c r="P200" s="46">
        <f t="shared" si="41"/>
        <v>1407500</v>
      </c>
      <c r="Q200" s="46">
        <f t="shared" si="42"/>
        <v>1892600</v>
      </c>
      <c r="R200" s="48">
        <f t="shared" si="43"/>
        <v>1294905</v>
      </c>
      <c r="S200" s="46">
        <v>0</v>
      </c>
    </row>
    <row r="201" spans="1:19" ht="28.5" x14ac:dyDescent="0.35">
      <c r="A201" s="19" t="s">
        <v>16</v>
      </c>
      <c r="B201" s="19">
        <v>703005</v>
      </c>
      <c r="C201" s="19" t="s">
        <v>567</v>
      </c>
      <c r="D201" s="19"/>
      <c r="E201" s="46">
        <v>5.7</v>
      </c>
      <c r="F201" s="46">
        <f t="shared" si="33"/>
        <v>367200</v>
      </c>
      <c r="G201" s="46">
        <f t="shared" si="34"/>
        <v>161840</v>
      </c>
      <c r="H201" s="46">
        <v>1.7</v>
      </c>
      <c r="I201" s="46">
        <f t="shared" si="38"/>
        <v>1108000</v>
      </c>
      <c r="J201" s="46">
        <f t="shared" si="39"/>
        <v>450400</v>
      </c>
      <c r="K201" s="46">
        <v>4</v>
      </c>
      <c r="L201" s="47">
        <f t="shared" si="35"/>
        <v>612240</v>
      </c>
      <c r="M201" s="47">
        <f t="shared" si="36"/>
        <v>1475200</v>
      </c>
      <c r="N201" s="49">
        <f t="shared" si="37"/>
        <v>1046632</v>
      </c>
      <c r="O201" s="46">
        <f t="shared" si="40"/>
        <v>357000</v>
      </c>
      <c r="P201" s="46">
        <f t="shared" si="41"/>
        <v>1000000</v>
      </c>
      <c r="Q201" s="46">
        <f t="shared" si="42"/>
        <v>1357000</v>
      </c>
      <c r="R201" s="48">
        <f t="shared" si="43"/>
        <v>928432</v>
      </c>
      <c r="S201" s="46">
        <v>0</v>
      </c>
    </row>
    <row r="202" spans="1:19" ht="28.5" x14ac:dyDescent="0.35">
      <c r="A202" s="19" t="s">
        <v>16</v>
      </c>
      <c r="B202" s="19">
        <v>703010</v>
      </c>
      <c r="C202" s="19" t="s">
        <v>568</v>
      </c>
      <c r="D202" s="19"/>
      <c r="E202" s="46">
        <v>6.68</v>
      </c>
      <c r="F202" s="46">
        <f t="shared" si="33"/>
        <v>419040</v>
      </c>
      <c r="G202" s="46">
        <f t="shared" si="34"/>
        <v>184688</v>
      </c>
      <c r="H202" s="46">
        <v>1.94</v>
      </c>
      <c r="I202" s="46">
        <f t="shared" si="38"/>
        <v>1312980</v>
      </c>
      <c r="J202" s="46">
        <f t="shared" si="39"/>
        <v>533724</v>
      </c>
      <c r="K202" s="46">
        <v>4.74</v>
      </c>
      <c r="L202" s="47">
        <f t="shared" si="35"/>
        <v>718412</v>
      </c>
      <c r="M202" s="47">
        <f t="shared" si="36"/>
        <v>1732020</v>
      </c>
      <c r="N202" s="49">
        <f t="shared" si="37"/>
        <v>1229131.6000000001</v>
      </c>
      <c r="O202" s="46">
        <f t="shared" si="40"/>
        <v>407400</v>
      </c>
      <c r="P202" s="46">
        <f t="shared" si="41"/>
        <v>1185000</v>
      </c>
      <c r="Q202" s="46">
        <f t="shared" si="42"/>
        <v>1592400</v>
      </c>
      <c r="R202" s="48">
        <f t="shared" si="43"/>
        <v>1089511.6000000001</v>
      </c>
      <c r="S202" s="46">
        <v>0</v>
      </c>
    </row>
    <row r="203" spans="1:19" ht="28.5" x14ac:dyDescent="0.35">
      <c r="A203" s="19" t="s">
        <v>16</v>
      </c>
      <c r="B203" s="19">
        <v>703015</v>
      </c>
      <c r="C203" s="19" t="s">
        <v>569</v>
      </c>
      <c r="D203" s="19"/>
      <c r="E203" s="46">
        <v>7.9399999999999995</v>
      </c>
      <c r="F203" s="46">
        <f t="shared" si="33"/>
        <v>498960</v>
      </c>
      <c r="G203" s="46">
        <f t="shared" si="34"/>
        <v>219912</v>
      </c>
      <c r="H203" s="46">
        <v>2.31</v>
      </c>
      <c r="I203" s="46">
        <f t="shared" si="38"/>
        <v>1559510</v>
      </c>
      <c r="J203" s="46">
        <f t="shared" si="39"/>
        <v>633938</v>
      </c>
      <c r="K203" s="46">
        <v>5.63</v>
      </c>
      <c r="L203" s="47">
        <f t="shared" si="35"/>
        <v>853850</v>
      </c>
      <c r="M203" s="47">
        <f t="shared" si="36"/>
        <v>2058470</v>
      </c>
      <c r="N203" s="49">
        <f t="shared" si="37"/>
        <v>1460775</v>
      </c>
      <c r="O203" s="46">
        <f t="shared" si="40"/>
        <v>485100</v>
      </c>
      <c r="P203" s="46">
        <f t="shared" si="41"/>
        <v>1407500</v>
      </c>
      <c r="Q203" s="46">
        <f t="shared" si="42"/>
        <v>1892600</v>
      </c>
      <c r="R203" s="48">
        <f t="shared" si="43"/>
        <v>1294905</v>
      </c>
      <c r="S203" s="46">
        <v>0</v>
      </c>
    </row>
    <row r="204" spans="1:19" ht="28.5" x14ac:dyDescent="0.35">
      <c r="A204" s="19" t="s">
        <v>16</v>
      </c>
      <c r="B204" s="19">
        <v>703020</v>
      </c>
      <c r="C204" s="19" t="s">
        <v>570</v>
      </c>
      <c r="D204" s="19"/>
      <c r="E204" s="46">
        <v>6.29</v>
      </c>
      <c r="F204" s="46">
        <f t="shared" si="33"/>
        <v>395280</v>
      </c>
      <c r="G204" s="46">
        <f t="shared" si="34"/>
        <v>174216</v>
      </c>
      <c r="H204" s="46">
        <v>1.83</v>
      </c>
      <c r="I204" s="46">
        <f t="shared" si="38"/>
        <v>1235420</v>
      </c>
      <c r="J204" s="46">
        <f t="shared" si="39"/>
        <v>502196</v>
      </c>
      <c r="K204" s="46">
        <v>4.46</v>
      </c>
      <c r="L204" s="47">
        <f t="shared" si="35"/>
        <v>676412</v>
      </c>
      <c r="M204" s="47">
        <f t="shared" si="36"/>
        <v>1630700</v>
      </c>
      <c r="N204" s="49">
        <f t="shared" si="37"/>
        <v>1157211.6000000001</v>
      </c>
      <c r="O204" s="46">
        <f t="shared" si="40"/>
        <v>384300</v>
      </c>
      <c r="P204" s="46">
        <f t="shared" si="41"/>
        <v>1115000</v>
      </c>
      <c r="Q204" s="46">
        <f t="shared" si="42"/>
        <v>1499300</v>
      </c>
      <c r="R204" s="48">
        <f t="shared" si="43"/>
        <v>1025811.6000000001</v>
      </c>
      <c r="S204" s="46">
        <v>0</v>
      </c>
    </row>
    <row r="205" spans="1:19" ht="28.5" x14ac:dyDescent="0.35">
      <c r="A205" s="19" t="s">
        <v>16</v>
      </c>
      <c r="B205" s="19">
        <v>703025</v>
      </c>
      <c r="C205" s="19" t="s">
        <v>571</v>
      </c>
      <c r="D205" s="19"/>
      <c r="E205" s="46">
        <v>5.58</v>
      </c>
      <c r="F205" s="46">
        <f t="shared" si="33"/>
        <v>408240</v>
      </c>
      <c r="G205" s="46">
        <f t="shared" si="34"/>
        <v>179928</v>
      </c>
      <c r="H205" s="46">
        <v>1.89</v>
      </c>
      <c r="I205" s="46">
        <f t="shared" si="38"/>
        <v>1022130</v>
      </c>
      <c r="J205" s="46">
        <f t="shared" si="39"/>
        <v>415494</v>
      </c>
      <c r="K205" s="46">
        <v>3.69</v>
      </c>
      <c r="L205" s="47">
        <f t="shared" si="35"/>
        <v>595422</v>
      </c>
      <c r="M205" s="47">
        <f t="shared" si="36"/>
        <v>1430370</v>
      </c>
      <c r="N205" s="49">
        <f t="shared" si="37"/>
        <v>1013574.6000000001</v>
      </c>
      <c r="O205" s="46">
        <f t="shared" si="40"/>
        <v>396900</v>
      </c>
      <c r="P205" s="46">
        <f t="shared" si="41"/>
        <v>922500</v>
      </c>
      <c r="Q205" s="46">
        <f t="shared" si="42"/>
        <v>1319400</v>
      </c>
      <c r="R205" s="48">
        <f t="shared" si="43"/>
        <v>902604.60000000009</v>
      </c>
      <c r="S205" s="46">
        <v>0</v>
      </c>
    </row>
    <row r="206" spans="1:19" ht="28.5" x14ac:dyDescent="0.35">
      <c r="A206" s="19" t="s">
        <v>16</v>
      </c>
      <c r="B206" s="19">
        <v>703030</v>
      </c>
      <c r="C206" s="19" t="s">
        <v>572</v>
      </c>
      <c r="D206" s="19"/>
      <c r="E206" s="46">
        <v>7.66</v>
      </c>
      <c r="F206" s="46">
        <f t="shared" si="33"/>
        <v>481680</v>
      </c>
      <c r="G206" s="46">
        <f t="shared" si="34"/>
        <v>212296</v>
      </c>
      <c r="H206" s="46">
        <v>2.23</v>
      </c>
      <c r="I206" s="46">
        <f t="shared" si="38"/>
        <v>1504110</v>
      </c>
      <c r="J206" s="46">
        <f t="shared" si="39"/>
        <v>611418</v>
      </c>
      <c r="K206" s="46">
        <v>5.43</v>
      </c>
      <c r="L206" s="47">
        <f t="shared" si="35"/>
        <v>823714</v>
      </c>
      <c r="M206" s="47">
        <f t="shared" si="36"/>
        <v>1985790</v>
      </c>
      <c r="N206" s="49">
        <f t="shared" si="37"/>
        <v>1409190.2000000002</v>
      </c>
      <c r="O206" s="46">
        <f t="shared" si="40"/>
        <v>468300</v>
      </c>
      <c r="P206" s="46">
        <f t="shared" si="41"/>
        <v>1357500</v>
      </c>
      <c r="Q206" s="46">
        <f t="shared" si="42"/>
        <v>1825800</v>
      </c>
      <c r="R206" s="48">
        <f t="shared" si="43"/>
        <v>1249200.2000000002</v>
      </c>
      <c r="S206" s="46">
        <v>0</v>
      </c>
    </row>
    <row r="207" spans="1:19" ht="57" x14ac:dyDescent="0.35">
      <c r="A207" s="19" t="s">
        <v>16</v>
      </c>
      <c r="B207" s="19">
        <v>703035</v>
      </c>
      <c r="C207" s="19" t="s">
        <v>573</v>
      </c>
      <c r="D207" s="19"/>
      <c r="E207" s="46">
        <v>8.4</v>
      </c>
      <c r="F207" s="46">
        <f t="shared" si="33"/>
        <v>518400</v>
      </c>
      <c r="G207" s="46">
        <f t="shared" si="34"/>
        <v>228480</v>
      </c>
      <c r="H207" s="46">
        <v>2.4</v>
      </c>
      <c r="I207" s="46">
        <f t="shared" si="38"/>
        <v>1662000</v>
      </c>
      <c r="J207" s="46">
        <f t="shared" si="39"/>
        <v>675600</v>
      </c>
      <c r="K207" s="46">
        <v>6</v>
      </c>
      <c r="L207" s="47">
        <f t="shared" si="35"/>
        <v>904080</v>
      </c>
      <c r="M207" s="47">
        <f t="shared" si="36"/>
        <v>2180400</v>
      </c>
      <c r="N207" s="49">
        <f t="shared" si="37"/>
        <v>1547544</v>
      </c>
      <c r="O207" s="46">
        <f t="shared" si="40"/>
        <v>504000</v>
      </c>
      <c r="P207" s="46">
        <f t="shared" si="41"/>
        <v>1500000</v>
      </c>
      <c r="Q207" s="46">
        <f t="shared" si="42"/>
        <v>2004000</v>
      </c>
      <c r="R207" s="48">
        <f t="shared" si="43"/>
        <v>1371144</v>
      </c>
      <c r="S207" s="46">
        <v>0</v>
      </c>
    </row>
    <row r="208" spans="1:19" ht="16.5" x14ac:dyDescent="0.35">
      <c r="A208" s="19" t="s">
        <v>49</v>
      </c>
      <c r="B208" s="19">
        <v>703040</v>
      </c>
      <c r="C208" s="19" t="s">
        <v>574</v>
      </c>
      <c r="D208" s="19"/>
      <c r="E208" s="46">
        <v>8</v>
      </c>
      <c r="F208" s="46">
        <f t="shared" si="33"/>
        <v>648000</v>
      </c>
      <c r="G208" s="46">
        <f t="shared" si="34"/>
        <v>285600</v>
      </c>
      <c r="H208" s="46">
        <v>3</v>
      </c>
      <c r="I208" s="46">
        <f t="shared" si="38"/>
        <v>1385000</v>
      </c>
      <c r="J208" s="46">
        <f t="shared" si="39"/>
        <v>563000</v>
      </c>
      <c r="K208" s="46">
        <v>5</v>
      </c>
      <c r="L208" s="47">
        <f t="shared" si="35"/>
        <v>848600</v>
      </c>
      <c r="M208" s="47">
        <f t="shared" si="36"/>
        <v>2033000</v>
      </c>
      <c r="N208" s="49">
        <f t="shared" si="37"/>
        <v>1438980</v>
      </c>
      <c r="O208" s="46">
        <f t="shared" si="40"/>
        <v>630000</v>
      </c>
      <c r="P208" s="46">
        <f t="shared" si="41"/>
        <v>1250000</v>
      </c>
      <c r="Q208" s="46">
        <f t="shared" si="42"/>
        <v>1880000</v>
      </c>
      <c r="R208" s="48">
        <f t="shared" si="43"/>
        <v>1285980</v>
      </c>
      <c r="S208" s="46">
        <v>0</v>
      </c>
    </row>
    <row r="209" spans="1:19" ht="42.75" x14ac:dyDescent="0.35">
      <c r="A209" s="19" t="s">
        <v>49</v>
      </c>
      <c r="B209" s="19">
        <v>703042</v>
      </c>
      <c r="C209" s="19" t="s">
        <v>575</v>
      </c>
      <c r="D209" s="19"/>
      <c r="E209" s="46">
        <v>9</v>
      </c>
      <c r="F209" s="46">
        <f t="shared" si="33"/>
        <v>756000</v>
      </c>
      <c r="G209" s="46">
        <f t="shared" si="34"/>
        <v>333200</v>
      </c>
      <c r="H209" s="46">
        <v>3.5</v>
      </c>
      <c r="I209" s="46">
        <f t="shared" si="38"/>
        <v>1523500</v>
      </c>
      <c r="J209" s="46">
        <f t="shared" si="39"/>
        <v>619300</v>
      </c>
      <c r="K209" s="46">
        <v>5.5</v>
      </c>
      <c r="L209" s="47">
        <f t="shared" si="35"/>
        <v>952500</v>
      </c>
      <c r="M209" s="47">
        <f t="shared" si="36"/>
        <v>2279500</v>
      </c>
      <c r="N209" s="49">
        <f t="shared" si="37"/>
        <v>1612750</v>
      </c>
      <c r="O209" s="46">
        <f t="shared" si="40"/>
        <v>735000</v>
      </c>
      <c r="P209" s="46">
        <f t="shared" si="41"/>
        <v>1375000</v>
      </c>
      <c r="Q209" s="46">
        <f t="shared" si="42"/>
        <v>2110000</v>
      </c>
      <c r="R209" s="48">
        <f t="shared" si="43"/>
        <v>1443250</v>
      </c>
      <c r="S209" s="46">
        <v>0</v>
      </c>
    </row>
    <row r="210" spans="1:19" ht="42.75" x14ac:dyDescent="0.35">
      <c r="A210" s="19" t="s">
        <v>49</v>
      </c>
      <c r="B210" s="19">
        <v>703044</v>
      </c>
      <c r="C210" s="19" t="s">
        <v>576</v>
      </c>
      <c r="D210" s="19"/>
      <c r="E210" s="46">
        <v>11</v>
      </c>
      <c r="F210" s="46">
        <f t="shared" si="33"/>
        <v>864000</v>
      </c>
      <c r="G210" s="46">
        <f t="shared" si="34"/>
        <v>380800</v>
      </c>
      <c r="H210" s="46">
        <v>4</v>
      </c>
      <c r="I210" s="46">
        <f t="shared" si="38"/>
        <v>1939000</v>
      </c>
      <c r="J210" s="46">
        <f t="shared" si="39"/>
        <v>788200</v>
      </c>
      <c r="K210" s="46">
        <v>7</v>
      </c>
      <c r="L210" s="47">
        <f t="shared" si="35"/>
        <v>1169000</v>
      </c>
      <c r="M210" s="47">
        <f t="shared" si="36"/>
        <v>2803000</v>
      </c>
      <c r="N210" s="49">
        <f t="shared" si="37"/>
        <v>1984700</v>
      </c>
      <c r="O210" s="46">
        <f t="shared" si="40"/>
        <v>840000</v>
      </c>
      <c r="P210" s="46">
        <f t="shared" si="41"/>
        <v>1750000</v>
      </c>
      <c r="Q210" s="46">
        <f t="shared" si="42"/>
        <v>2590000</v>
      </c>
      <c r="R210" s="48">
        <f t="shared" si="43"/>
        <v>1771700</v>
      </c>
      <c r="S210" s="46">
        <v>0</v>
      </c>
    </row>
    <row r="211" spans="1:19" ht="28.5" x14ac:dyDescent="0.35">
      <c r="A211" s="19" t="s">
        <v>31</v>
      </c>
      <c r="B211" s="19">
        <v>703060</v>
      </c>
      <c r="C211" s="19" t="s">
        <v>577</v>
      </c>
      <c r="D211" s="19"/>
      <c r="E211" s="46"/>
      <c r="F211" s="46">
        <f t="shared" si="33"/>
        <v>0</v>
      </c>
      <c r="G211" s="46">
        <f t="shared" si="34"/>
        <v>0</v>
      </c>
      <c r="H211" s="46">
        <v>0</v>
      </c>
      <c r="I211" s="46">
        <f t="shared" si="38"/>
        <v>0</v>
      </c>
      <c r="J211" s="46">
        <f t="shared" si="39"/>
        <v>0</v>
      </c>
      <c r="K211" s="46"/>
      <c r="L211" s="47">
        <f t="shared" si="35"/>
        <v>0</v>
      </c>
      <c r="M211" s="47">
        <f t="shared" si="36"/>
        <v>0</v>
      </c>
      <c r="N211" s="49">
        <f t="shared" si="37"/>
        <v>0</v>
      </c>
      <c r="O211" s="46">
        <f t="shared" si="40"/>
        <v>0</v>
      </c>
      <c r="P211" s="46">
        <f t="shared" si="41"/>
        <v>0</v>
      </c>
      <c r="Q211" s="46">
        <f t="shared" si="42"/>
        <v>0</v>
      </c>
      <c r="R211" s="48">
        <f t="shared" si="43"/>
        <v>0</v>
      </c>
      <c r="S211" s="46" t="s">
        <v>99</v>
      </c>
    </row>
    <row r="212" spans="1:19" ht="28.5" x14ac:dyDescent="0.35">
      <c r="A212" s="19" t="s">
        <v>16</v>
      </c>
      <c r="B212" s="19">
        <v>700900</v>
      </c>
      <c r="C212" s="19" t="s">
        <v>578</v>
      </c>
      <c r="D212" s="19"/>
      <c r="E212" s="46">
        <v>9.6999999999999993</v>
      </c>
      <c r="F212" s="46">
        <f t="shared" si="33"/>
        <v>583200</v>
      </c>
      <c r="G212" s="46">
        <f t="shared" si="34"/>
        <v>257040.00000000003</v>
      </c>
      <c r="H212" s="46">
        <v>2.7</v>
      </c>
      <c r="I212" s="46">
        <f t="shared" si="38"/>
        <v>1939000</v>
      </c>
      <c r="J212" s="46">
        <f t="shared" si="39"/>
        <v>788200</v>
      </c>
      <c r="K212" s="46">
        <v>7</v>
      </c>
      <c r="L212" s="47">
        <f t="shared" si="35"/>
        <v>1045240</v>
      </c>
      <c r="M212" s="47">
        <f t="shared" si="36"/>
        <v>2522200</v>
      </c>
      <c r="N212" s="49">
        <f t="shared" si="37"/>
        <v>1790532</v>
      </c>
      <c r="O212" s="46">
        <f t="shared" si="40"/>
        <v>567000</v>
      </c>
      <c r="P212" s="46">
        <f t="shared" si="41"/>
        <v>1750000</v>
      </c>
      <c r="Q212" s="46">
        <f t="shared" si="42"/>
        <v>2317000</v>
      </c>
      <c r="R212" s="48">
        <f t="shared" si="43"/>
        <v>1585332</v>
      </c>
      <c r="S212" s="46">
        <v>0</v>
      </c>
    </row>
    <row r="213" spans="1:19" ht="28.5" x14ac:dyDescent="0.35">
      <c r="A213" s="19" t="s">
        <v>16</v>
      </c>
      <c r="B213" s="19">
        <v>700905</v>
      </c>
      <c r="C213" s="19" t="s">
        <v>579</v>
      </c>
      <c r="D213" s="19"/>
      <c r="E213" s="46">
        <v>11.7</v>
      </c>
      <c r="F213" s="46">
        <f t="shared" si="33"/>
        <v>799200</v>
      </c>
      <c r="G213" s="46">
        <f t="shared" si="34"/>
        <v>352240</v>
      </c>
      <c r="H213" s="46">
        <v>3.7</v>
      </c>
      <c r="I213" s="46">
        <f t="shared" si="38"/>
        <v>2216000</v>
      </c>
      <c r="J213" s="46">
        <f t="shared" si="39"/>
        <v>900800</v>
      </c>
      <c r="K213" s="46">
        <v>8</v>
      </c>
      <c r="L213" s="47">
        <f t="shared" si="35"/>
        <v>1253040</v>
      </c>
      <c r="M213" s="47">
        <f t="shared" si="36"/>
        <v>3015200</v>
      </c>
      <c r="N213" s="49">
        <f t="shared" si="37"/>
        <v>2138072</v>
      </c>
      <c r="O213" s="46">
        <f t="shared" si="40"/>
        <v>777000</v>
      </c>
      <c r="P213" s="46">
        <f t="shared" si="41"/>
        <v>2000000</v>
      </c>
      <c r="Q213" s="46">
        <f t="shared" si="42"/>
        <v>2777000</v>
      </c>
      <c r="R213" s="48">
        <f t="shared" si="43"/>
        <v>1899872</v>
      </c>
      <c r="S213" s="46">
        <v>0</v>
      </c>
    </row>
    <row r="214" spans="1:19" ht="28.5" x14ac:dyDescent="0.35">
      <c r="A214" s="19" t="s">
        <v>16</v>
      </c>
      <c r="B214" s="19">
        <v>700910</v>
      </c>
      <c r="C214" s="19" t="s">
        <v>580</v>
      </c>
      <c r="D214" s="19"/>
      <c r="E214" s="46">
        <v>5.5600000000000005</v>
      </c>
      <c r="F214" s="46">
        <f t="shared" si="33"/>
        <v>689040</v>
      </c>
      <c r="G214" s="46">
        <f t="shared" si="34"/>
        <v>303688</v>
      </c>
      <c r="H214" s="46">
        <v>3.19</v>
      </c>
      <c r="I214" s="46">
        <f t="shared" si="38"/>
        <v>656490</v>
      </c>
      <c r="J214" s="46">
        <f t="shared" si="39"/>
        <v>266862</v>
      </c>
      <c r="K214" s="46">
        <v>2.37</v>
      </c>
      <c r="L214" s="47">
        <f t="shared" si="35"/>
        <v>570550</v>
      </c>
      <c r="M214" s="47">
        <f t="shared" si="36"/>
        <v>1345530</v>
      </c>
      <c r="N214" s="49">
        <f t="shared" si="37"/>
        <v>946145</v>
      </c>
      <c r="O214" s="46">
        <f t="shared" si="40"/>
        <v>669900</v>
      </c>
      <c r="P214" s="46">
        <f t="shared" si="41"/>
        <v>592500</v>
      </c>
      <c r="Q214" s="46">
        <f t="shared" si="42"/>
        <v>1262400</v>
      </c>
      <c r="R214" s="48">
        <f t="shared" si="43"/>
        <v>863015</v>
      </c>
      <c r="S214" s="46">
        <v>0</v>
      </c>
    </row>
    <row r="215" spans="1:19" ht="42.75" x14ac:dyDescent="0.35">
      <c r="A215" s="92" t="s">
        <v>16</v>
      </c>
      <c r="B215" s="92">
        <v>700915</v>
      </c>
      <c r="C215" s="92" t="s">
        <v>581</v>
      </c>
      <c r="D215" s="92"/>
      <c r="E215" s="93">
        <v>8.59</v>
      </c>
      <c r="F215" s="93">
        <f t="shared" si="33"/>
        <v>1064880</v>
      </c>
      <c r="G215" s="93">
        <f t="shared" si="34"/>
        <v>469336</v>
      </c>
      <c r="H215" s="93">
        <v>4.93</v>
      </c>
      <c r="I215" s="93">
        <f t="shared" si="38"/>
        <v>1013820</v>
      </c>
      <c r="J215" s="93">
        <f t="shared" si="39"/>
        <v>412116</v>
      </c>
      <c r="K215" s="93">
        <v>3.66</v>
      </c>
      <c r="L215" s="93">
        <f t="shared" si="35"/>
        <v>881452</v>
      </c>
      <c r="M215" s="93">
        <f t="shared" si="36"/>
        <v>2078700</v>
      </c>
      <c r="N215" s="94">
        <f t="shared" si="37"/>
        <v>1461683.6</v>
      </c>
      <c r="O215" s="93">
        <f t="shared" si="40"/>
        <v>1035299.9999999999</v>
      </c>
      <c r="P215" s="93">
        <f t="shared" si="41"/>
        <v>915000</v>
      </c>
      <c r="Q215" s="93">
        <f t="shared" si="42"/>
        <v>1950300</v>
      </c>
      <c r="R215" s="94">
        <f t="shared" si="43"/>
        <v>1333283.6000000001</v>
      </c>
      <c r="S215" s="46">
        <v>0</v>
      </c>
    </row>
    <row r="216" spans="1:19" ht="42.75" x14ac:dyDescent="0.35">
      <c r="A216" s="92" t="s">
        <v>16</v>
      </c>
      <c r="B216" s="92">
        <v>700920</v>
      </c>
      <c r="C216" s="92" t="s">
        <v>582</v>
      </c>
      <c r="D216" s="92"/>
      <c r="E216" s="93">
        <v>11.7</v>
      </c>
      <c r="F216" s="93">
        <f t="shared" si="33"/>
        <v>799200</v>
      </c>
      <c r="G216" s="93">
        <f t="shared" si="34"/>
        <v>352240</v>
      </c>
      <c r="H216" s="93">
        <v>3.7</v>
      </c>
      <c r="I216" s="93">
        <f t="shared" si="38"/>
        <v>2216000</v>
      </c>
      <c r="J216" s="93">
        <f t="shared" si="39"/>
        <v>900800</v>
      </c>
      <c r="K216" s="93">
        <v>8</v>
      </c>
      <c r="L216" s="93">
        <f t="shared" si="35"/>
        <v>1253040</v>
      </c>
      <c r="M216" s="93">
        <f t="shared" si="36"/>
        <v>3015200</v>
      </c>
      <c r="N216" s="94">
        <f t="shared" si="37"/>
        <v>2138072</v>
      </c>
      <c r="O216" s="93">
        <f t="shared" si="40"/>
        <v>777000</v>
      </c>
      <c r="P216" s="93">
        <f t="shared" si="41"/>
        <v>2000000</v>
      </c>
      <c r="Q216" s="93">
        <f t="shared" si="42"/>
        <v>2777000</v>
      </c>
      <c r="R216" s="94">
        <f t="shared" si="43"/>
        <v>1899872</v>
      </c>
      <c r="S216" s="46">
        <v>0</v>
      </c>
    </row>
    <row r="217" spans="1:19" ht="28.5" x14ac:dyDescent="0.35">
      <c r="A217" s="92" t="s">
        <v>16</v>
      </c>
      <c r="B217" s="92">
        <v>700925</v>
      </c>
      <c r="C217" s="92" t="s">
        <v>583</v>
      </c>
      <c r="D217" s="92"/>
      <c r="E217" s="93">
        <v>13.9</v>
      </c>
      <c r="F217" s="93">
        <f t="shared" si="33"/>
        <v>1058400</v>
      </c>
      <c r="G217" s="93">
        <f t="shared" si="34"/>
        <v>466480.00000000006</v>
      </c>
      <c r="H217" s="93">
        <v>4.9000000000000004</v>
      </c>
      <c r="I217" s="93">
        <f t="shared" si="38"/>
        <v>2493000</v>
      </c>
      <c r="J217" s="93">
        <f t="shared" si="39"/>
        <v>1013400</v>
      </c>
      <c r="K217" s="93">
        <v>9</v>
      </c>
      <c r="L217" s="93">
        <f t="shared" si="35"/>
        <v>1479880</v>
      </c>
      <c r="M217" s="93">
        <f t="shared" si="36"/>
        <v>3551400</v>
      </c>
      <c r="N217" s="94">
        <f t="shared" si="37"/>
        <v>2515484</v>
      </c>
      <c r="O217" s="93">
        <f t="shared" si="40"/>
        <v>1029000.0000000001</v>
      </c>
      <c r="P217" s="93">
        <f t="shared" si="41"/>
        <v>2250000</v>
      </c>
      <c r="Q217" s="93">
        <f t="shared" si="42"/>
        <v>3279000</v>
      </c>
      <c r="R217" s="94">
        <f t="shared" si="43"/>
        <v>2243084</v>
      </c>
      <c r="S217" s="46">
        <v>0</v>
      </c>
    </row>
    <row r="218" spans="1:19" ht="16.5" x14ac:dyDescent="0.35">
      <c r="A218" s="19" t="s">
        <v>16</v>
      </c>
      <c r="B218" s="19">
        <v>704600</v>
      </c>
      <c r="C218" s="19" t="s">
        <v>584</v>
      </c>
      <c r="D218" s="19"/>
      <c r="E218" s="46">
        <v>2.5</v>
      </c>
      <c r="F218" s="46">
        <f t="shared" si="33"/>
        <v>250559.99999999997</v>
      </c>
      <c r="G218" s="46">
        <f t="shared" si="34"/>
        <v>110431.99999999999</v>
      </c>
      <c r="H218" s="46">
        <v>1.1599999999999999</v>
      </c>
      <c r="I218" s="46">
        <f t="shared" si="38"/>
        <v>371180</v>
      </c>
      <c r="J218" s="46">
        <f t="shared" si="39"/>
        <v>150884</v>
      </c>
      <c r="K218" s="46">
        <v>1.34</v>
      </c>
      <c r="L218" s="47">
        <f t="shared" si="35"/>
        <v>261316</v>
      </c>
      <c r="M218" s="47">
        <f t="shared" si="36"/>
        <v>621740</v>
      </c>
      <c r="N218" s="49">
        <f t="shared" si="37"/>
        <v>438818.80000000005</v>
      </c>
      <c r="O218" s="46">
        <f t="shared" si="40"/>
        <v>243599.99999999997</v>
      </c>
      <c r="P218" s="46">
        <f t="shared" si="41"/>
        <v>335000</v>
      </c>
      <c r="Q218" s="46">
        <f t="shared" si="42"/>
        <v>578600</v>
      </c>
      <c r="R218" s="48">
        <f t="shared" si="43"/>
        <v>395678.80000000005</v>
      </c>
      <c r="S218" s="46">
        <v>0</v>
      </c>
    </row>
    <row r="219" spans="1:19" ht="16.5" x14ac:dyDescent="0.35">
      <c r="A219" s="19" t="s">
        <v>16</v>
      </c>
      <c r="B219" s="19">
        <v>704605</v>
      </c>
      <c r="C219" s="19" t="s">
        <v>585</v>
      </c>
      <c r="D219" s="19"/>
      <c r="E219" s="46">
        <v>6</v>
      </c>
      <c r="F219" s="46">
        <f t="shared" si="33"/>
        <v>648000</v>
      </c>
      <c r="G219" s="46">
        <f t="shared" si="34"/>
        <v>285600</v>
      </c>
      <c r="H219" s="46">
        <v>3</v>
      </c>
      <c r="I219" s="46">
        <f t="shared" si="38"/>
        <v>831000</v>
      </c>
      <c r="J219" s="46">
        <f t="shared" si="39"/>
        <v>337800</v>
      </c>
      <c r="K219" s="46">
        <v>3</v>
      </c>
      <c r="L219" s="47">
        <f t="shared" si="35"/>
        <v>623400</v>
      </c>
      <c r="M219" s="47">
        <f t="shared" si="36"/>
        <v>1479000</v>
      </c>
      <c r="N219" s="49">
        <f t="shared" si="37"/>
        <v>1042620</v>
      </c>
      <c r="O219" s="46">
        <f t="shared" si="40"/>
        <v>630000</v>
      </c>
      <c r="P219" s="46">
        <f t="shared" si="41"/>
        <v>750000</v>
      </c>
      <c r="Q219" s="46">
        <f t="shared" si="42"/>
        <v>1380000</v>
      </c>
      <c r="R219" s="48">
        <f t="shared" si="43"/>
        <v>943620</v>
      </c>
      <c r="S219" s="46">
        <v>0</v>
      </c>
    </row>
    <row r="220" spans="1:19" ht="16.5" x14ac:dyDescent="0.35">
      <c r="A220" s="19" t="s">
        <v>16</v>
      </c>
      <c r="B220" s="19">
        <v>704610</v>
      </c>
      <c r="C220" s="19" t="s">
        <v>586</v>
      </c>
      <c r="D220" s="19"/>
      <c r="E220" s="46">
        <v>16</v>
      </c>
      <c r="F220" s="46">
        <f t="shared" si="33"/>
        <v>1512000</v>
      </c>
      <c r="G220" s="46">
        <f t="shared" si="34"/>
        <v>666400</v>
      </c>
      <c r="H220" s="46">
        <v>7</v>
      </c>
      <c r="I220" s="46">
        <f t="shared" si="38"/>
        <v>2493000</v>
      </c>
      <c r="J220" s="46">
        <f t="shared" si="39"/>
        <v>1013400</v>
      </c>
      <c r="K220" s="46">
        <v>9</v>
      </c>
      <c r="L220" s="47">
        <f t="shared" si="35"/>
        <v>1679800</v>
      </c>
      <c r="M220" s="47">
        <f t="shared" si="36"/>
        <v>4005000</v>
      </c>
      <c r="N220" s="49">
        <f t="shared" si="37"/>
        <v>2829140</v>
      </c>
      <c r="O220" s="46">
        <f t="shared" si="40"/>
        <v>1470000</v>
      </c>
      <c r="P220" s="46">
        <f t="shared" si="41"/>
        <v>2250000</v>
      </c>
      <c r="Q220" s="46">
        <f t="shared" si="42"/>
        <v>3720000</v>
      </c>
      <c r="R220" s="48">
        <f t="shared" si="43"/>
        <v>2544140</v>
      </c>
      <c r="S220" s="46">
        <v>0</v>
      </c>
    </row>
    <row r="221" spans="1:19" ht="16.5" x14ac:dyDescent="0.35">
      <c r="A221" s="19" t="s">
        <v>16</v>
      </c>
      <c r="B221" s="19">
        <v>704615</v>
      </c>
      <c r="C221" s="19" t="s">
        <v>587</v>
      </c>
      <c r="D221" s="19"/>
      <c r="E221" s="46">
        <v>13</v>
      </c>
      <c r="F221" s="46">
        <f t="shared" si="33"/>
        <v>1728000</v>
      </c>
      <c r="G221" s="46">
        <f t="shared" si="34"/>
        <v>761600</v>
      </c>
      <c r="H221" s="46">
        <v>8</v>
      </c>
      <c r="I221" s="46">
        <f t="shared" si="38"/>
        <v>1385000</v>
      </c>
      <c r="J221" s="46">
        <f t="shared" si="39"/>
        <v>563000</v>
      </c>
      <c r="K221" s="46">
        <v>5</v>
      </c>
      <c r="L221" s="47">
        <f t="shared" si="35"/>
        <v>1324600</v>
      </c>
      <c r="M221" s="47">
        <f t="shared" si="36"/>
        <v>3113000</v>
      </c>
      <c r="N221" s="49">
        <f t="shared" si="37"/>
        <v>2185780</v>
      </c>
      <c r="O221" s="46">
        <f t="shared" si="40"/>
        <v>1680000</v>
      </c>
      <c r="P221" s="46">
        <f t="shared" si="41"/>
        <v>1250000</v>
      </c>
      <c r="Q221" s="46">
        <f t="shared" si="42"/>
        <v>2930000</v>
      </c>
      <c r="R221" s="48">
        <f t="shared" si="43"/>
        <v>2002780</v>
      </c>
      <c r="S221" s="46">
        <v>0</v>
      </c>
    </row>
    <row r="222" spans="1:19" ht="16.5" x14ac:dyDescent="0.35">
      <c r="A222" s="19" t="s">
        <v>16</v>
      </c>
      <c r="B222" s="19">
        <v>704620</v>
      </c>
      <c r="C222" s="19" t="s">
        <v>588</v>
      </c>
      <c r="D222" s="19"/>
      <c r="E222" s="46">
        <v>16</v>
      </c>
      <c r="F222" s="46">
        <f t="shared" si="33"/>
        <v>2160000</v>
      </c>
      <c r="G222" s="46">
        <f t="shared" si="34"/>
        <v>952000</v>
      </c>
      <c r="H222" s="46">
        <v>10</v>
      </c>
      <c r="I222" s="46">
        <f t="shared" si="38"/>
        <v>1662000</v>
      </c>
      <c r="J222" s="46">
        <f t="shared" si="39"/>
        <v>675600</v>
      </c>
      <c r="K222" s="46">
        <v>6</v>
      </c>
      <c r="L222" s="47">
        <f t="shared" si="35"/>
        <v>1627600</v>
      </c>
      <c r="M222" s="47">
        <f t="shared" si="36"/>
        <v>3822000</v>
      </c>
      <c r="N222" s="49">
        <f t="shared" si="37"/>
        <v>2682680</v>
      </c>
      <c r="O222" s="46">
        <f t="shared" si="40"/>
        <v>2100000</v>
      </c>
      <c r="P222" s="46">
        <f t="shared" si="41"/>
        <v>1500000</v>
      </c>
      <c r="Q222" s="46">
        <f t="shared" si="42"/>
        <v>3600000</v>
      </c>
      <c r="R222" s="48">
        <f t="shared" si="43"/>
        <v>2460680</v>
      </c>
      <c r="S222" s="46">
        <v>0</v>
      </c>
    </row>
    <row r="223" spans="1:19" ht="16.5" x14ac:dyDescent="0.35">
      <c r="A223" s="19" t="s">
        <v>16</v>
      </c>
      <c r="B223" s="19">
        <v>704625</v>
      </c>
      <c r="C223" s="19" t="s">
        <v>589</v>
      </c>
      <c r="D223" s="19"/>
      <c r="E223" s="46">
        <v>18</v>
      </c>
      <c r="F223" s="46">
        <f t="shared" si="33"/>
        <v>2376000</v>
      </c>
      <c r="G223" s="46">
        <f t="shared" si="34"/>
        <v>1047200</v>
      </c>
      <c r="H223" s="46">
        <v>11</v>
      </c>
      <c r="I223" s="46">
        <f t="shared" si="38"/>
        <v>1939000</v>
      </c>
      <c r="J223" s="46">
        <f t="shared" si="39"/>
        <v>788200</v>
      </c>
      <c r="K223" s="46">
        <v>7</v>
      </c>
      <c r="L223" s="47">
        <f t="shared" si="35"/>
        <v>1835400</v>
      </c>
      <c r="M223" s="47">
        <f t="shared" si="36"/>
        <v>4315000</v>
      </c>
      <c r="N223" s="49">
        <f t="shared" si="37"/>
        <v>3030220</v>
      </c>
      <c r="O223" s="46">
        <f t="shared" si="40"/>
        <v>2310000</v>
      </c>
      <c r="P223" s="46">
        <f t="shared" si="41"/>
        <v>1750000</v>
      </c>
      <c r="Q223" s="46">
        <f t="shared" si="42"/>
        <v>4060000</v>
      </c>
      <c r="R223" s="48">
        <f t="shared" si="43"/>
        <v>2775220</v>
      </c>
      <c r="S223" s="46">
        <v>0</v>
      </c>
    </row>
    <row r="224" spans="1:19" ht="16.5" x14ac:dyDescent="0.35">
      <c r="A224" s="19" t="s">
        <v>16</v>
      </c>
      <c r="B224" s="19">
        <v>704630</v>
      </c>
      <c r="C224" s="19" t="s">
        <v>590</v>
      </c>
      <c r="D224" s="19"/>
      <c r="E224" s="46">
        <v>20</v>
      </c>
      <c r="F224" s="46">
        <f t="shared" si="33"/>
        <v>2592000</v>
      </c>
      <c r="G224" s="46">
        <f t="shared" si="34"/>
        <v>1142400</v>
      </c>
      <c r="H224" s="46">
        <v>12</v>
      </c>
      <c r="I224" s="46">
        <f t="shared" si="38"/>
        <v>2216000</v>
      </c>
      <c r="J224" s="46">
        <f t="shared" si="39"/>
        <v>900800</v>
      </c>
      <c r="K224" s="46">
        <v>8</v>
      </c>
      <c r="L224" s="47">
        <f t="shared" si="35"/>
        <v>2043200</v>
      </c>
      <c r="M224" s="47">
        <f t="shared" si="36"/>
        <v>4808000</v>
      </c>
      <c r="N224" s="49">
        <f t="shared" si="37"/>
        <v>3377760</v>
      </c>
      <c r="O224" s="46">
        <f t="shared" si="40"/>
        <v>2520000</v>
      </c>
      <c r="P224" s="46">
        <f t="shared" si="41"/>
        <v>2000000</v>
      </c>
      <c r="Q224" s="46">
        <f t="shared" si="42"/>
        <v>4520000</v>
      </c>
      <c r="R224" s="48">
        <f t="shared" si="43"/>
        <v>3089760</v>
      </c>
      <c r="S224" s="46">
        <v>0</v>
      </c>
    </row>
    <row r="225" spans="1:19" ht="16.5" x14ac:dyDescent="0.35">
      <c r="A225" s="19" t="s">
        <v>16</v>
      </c>
      <c r="B225" s="19">
        <v>704635</v>
      </c>
      <c r="C225" s="19" t="s">
        <v>591</v>
      </c>
      <c r="D225" s="19"/>
      <c r="E225" s="46">
        <v>22.5</v>
      </c>
      <c r="F225" s="46">
        <f t="shared" si="33"/>
        <v>2808000</v>
      </c>
      <c r="G225" s="46">
        <f t="shared" si="34"/>
        <v>1237600</v>
      </c>
      <c r="H225" s="46">
        <v>13</v>
      </c>
      <c r="I225" s="46">
        <f t="shared" si="38"/>
        <v>2631500</v>
      </c>
      <c r="J225" s="46">
        <f t="shared" si="39"/>
        <v>1069700</v>
      </c>
      <c r="K225" s="46">
        <v>9.5</v>
      </c>
      <c r="L225" s="47">
        <f t="shared" si="35"/>
        <v>2307300</v>
      </c>
      <c r="M225" s="47">
        <f t="shared" si="36"/>
        <v>5439500</v>
      </c>
      <c r="N225" s="49">
        <f t="shared" si="37"/>
        <v>3824390</v>
      </c>
      <c r="O225" s="46">
        <f t="shared" si="40"/>
        <v>2730000</v>
      </c>
      <c r="P225" s="46">
        <f t="shared" si="41"/>
        <v>2375000</v>
      </c>
      <c r="Q225" s="46">
        <f t="shared" si="42"/>
        <v>5105000</v>
      </c>
      <c r="R225" s="48">
        <f t="shared" si="43"/>
        <v>3489890</v>
      </c>
      <c r="S225" s="46">
        <v>0</v>
      </c>
    </row>
    <row r="226" spans="1:19" ht="71.25" x14ac:dyDescent="0.35">
      <c r="A226" s="19" t="s">
        <v>16</v>
      </c>
      <c r="B226" s="19">
        <v>704640</v>
      </c>
      <c r="C226" s="19" t="s">
        <v>592</v>
      </c>
      <c r="D226" s="19" t="s">
        <v>593</v>
      </c>
      <c r="E226" s="46">
        <v>24.5</v>
      </c>
      <c r="F226" s="46">
        <f t="shared" si="33"/>
        <v>2916000</v>
      </c>
      <c r="G226" s="46">
        <f t="shared" si="34"/>
        <v>1285200</v>
      </c>
      <c r="H226" s="46">
        <v>13.5</v>
      </c>
      <c r="I226" s="46">
        <f t="shared" si="38"/>
        <v>3047000</v>
      </c>
      <c r="J226" s="46">
        <f t="shared" si="39"/>
        <v>1238600</v>
      </c>
      <c r="K226" s="46">
        <v>11</v>
      </c>
      <c r="L226" s="47">
        <f t="shared" si="35"/>
        <v>2523800</v>
      </c>
      <c r="M226" s="47">
        <f t="shared" si="36"/>
        <v>5963000</v>
      </c>
      <c r="N226" s="49">
        <f t="shared" si="37"/>
        <v>4196340</v>
      </c>
      <c r="O226" s="46">
        <f t="shared" si="40"/>
        <v>2835000</v>
      </c>
      <c r="P226" s="46">
        <f t="shared" si="41"/>
        <v>2750000</v>
      </c>
      <c r="Q226" s="46">
        <f t="shared" si="42"/>
        <v>5585000</v>
      </c>
      <c r="R226" s="48">
        <f t="shared" si="43"/>
        <v>3818340</v>
      </c>
      <c r="S226" s="46">
        <v>0</v>
      </c>
    </row>
    <row r="227" spans="1:19" ht="28.5" x14ac:dyDescent="0.35">
      <c r="A227" s="19" t="s">
        <v>16</v>
      </c>
      <c r="B227" s="19">
        <v>704645</v>
      </c>
      <c r="C227" s="19" t="s">
        <v>594</v>
      </c>
      <c r="D227" s="19"/>
      <c r="E227" s="46">
        <v>32</v>
      </c>
      <c r="F227" s="46">
        <f t="shared" si="33"/>
        <v>4104000</v>
      </c>
      <c r="G227" s="46">
        <f t="shared" si="34"/>
        <v>1808800</v>
      </c>
      <c r="H227" s="46">
        <v>19</v>
      </c>
      <c r="I227" s="46">
        <f t="shared" si="38"/>
        <v>3601000</v>
      </c>
      <c r="J227" s="46">
        <f t="shared" si="39"/>
        <v>1463800</v>
      </c>
      <c r="K227" s="46">
        <v>13</v>
      </c>
      <c r="L227" s="47">
        <f t="shared" si="35"/>
        <v>3272600</v>
      </c>
      <c r="M227" s="47">
        <f t="shared" si="36"/>
        <v>7705000</v>
      </c>
      <c r="N227" s="49">
        <f t="shared" si="37"/>
        <v>5414180</v>
      </c>
      <c r="O227" s="46">
        <f t="shared" si="40"/>
        <v>3990000</v>
      </c>
      <c r="P227" s="46">
        <f t="shared" si="41"/>
        <v>3250000</v>
      </c>
      <c r="Q227" s="46">
        <f t="shared" si="42"/>
        <v>7240000</v>
      </c>
      <c r="R227" s="48">
        <f t="shared" si="43"/>
        <v>4949180</v>
      </c>
      <c r="S227" s="46">
        <v>0</v>
      </c>
    </row>
    <row r="228" spans="1:19" ht="28.5" x14ac:dyDescent="0.35">
      <c r="A228" s="19" t="s">
        <v>16</v>
      </c>
      <c r="B228" s="19">
        <v>704650</v>
      </c>
      <c r="C228" s="19" t="s">
        <v>595</v>
      </c>
      <c r="D228" s="19"/>
      <c r="E228" s="46">
        <v>42</v>
      </c>
      <c r="F228" s="46">
        <f t="shared" si="33"/>
        <v>4968000</v>
      </c>
      <c r="G228" s="46">
        <f t="shared" si="34"/>
        <v>2189600</v>
      </c>
      <c r="H228" s="46">
        <v>23</v>
      </c>
      <c r="I228" s="46">
        <f t="shared" si="38"/>
        <v>5263000</v>
      </c>
      <c r="J228" s="46">
        <f t="shared" si="39"/>
        <v>2139400</v>
      </c>
      <c r="K228" s="46">
        <v>19</v>
      </c>
      <c r="L228" s="47">
        <f t="shared" si="35"/>
        <v>4329000</v>
      </c>
      <c r="M228" s="47">
        <f t="shared" si="36"/>
        <v>10231000</v>
      </c>
      <c r="N228" s="49">
        <f t="shared" si="37"/>
        <v>7200700</v>
      </c>
      <c r="O228" s="46">
        <f t="shared" si="40"/>
        <v>4830000</v>
      </c>
      <c r="P228" s="46">
        <f t="shared" si="41"/>
        <v>4750000</v>
      </c>
      <c r="Q228" s="46">
        <f t="shared" si="42"/>
        <v>9580000</v>
      </c>
      <c r="R228" s="48">
        <f t="shared" si="43"/>
        <v>6549700</v>
      </c>
      <c r="S228" s="46">
        <v>0</v>
      </c>
    </row>
    <row r="229" spans="1:19" ht="28.5" x14ac:dyDescent="0.35">
      <c r="A229" s="19" t="s">
        <v>16</v>
      </c>
      <c r="B229" s="19">
        <v>704655</v>
      </c>
      <c r="C229" s="19" t="s">
        <v>596</v>
      </c>
      <c r="D229" s="19"/>
      <c r="E229" s="46">
        <v>50</v>
      </c>
      <c r="F229" s="46">
        <f t="shared" si="33"/>
        <v>5616000</v>
      </c>
      <c r="G229" s="46">
        <f t="shared" si="34"/>
        <v>2475200</v>
      </c>
      <c r="H229" s="46">
        <v>26</v>
      </c>
      <c r="I229" s="46">
        <f t="shared" si="38"/>
        <v>6648000</v>
      </c>
      <c r="J229" s="46">
        <f t="shared" si="39"/>
        <v>2702400</v>
      </c>
      <c r="K229" s="46">
        <v>24</v>
      </c>
      <c r="L229" s="47">
        <f t="shared" si="35"/>
        <v>5177600</v>
      </c>
      <c r="M229" s="47">
        <f t="shared" si="36"/>
        <v>12264000</v>
      </c>
      <c r="N229" s="49">
        <f t="shared" si="37"/>
        <v>8639680</v>
      </c>
      <c r="O229" s="46">
        <f t="shared" si="40"/>
        <v>5460000</v>
      </c>
      <c r="P229" s="46">
        <f t="shared" si="41"/>
        <v>6000000</v>
      </c>
      <c r="Q229" s="46">
        <f t="shared" si="42"/>
        <v>11460000</v>
      </c>
      <c r="R229" s="48">
        <f t="shared" si="43"/>
        <v>7835680</v>
      </c>
      <c r="S229" s="46">
        <v>0</v>
      </c>
    </row>
    <row r="230" spans="1:19" ht="71.25" x14ac:dyDescent="0.35">
      <c r="A230" s="19" t="s">
        <v>16</v>
      </c>
      <c r="B230" s="19">
        <v>704660</v>
      </c>
      <c r="C230" s="19" t="s">
        <v>597</v>
      </c>
      <c r="D230" s="19" t="s">
        <v>593</v>
      </c>
      <c r="E230" s="46">
        <v>61</v>
      </c>
      <c r="F230" s="46">
        <f t="shared" si="33"/>
        <v>4968000</v>
      </c>
      <c r="G230" s="46">
        <f t="shared" si="34"/>
        <v>2189600</v>
      </c>
      <c r="H230" s="46">
        <v>23</v>
      </c>
      <c r="I230" s="46">
        <f t="shared" si="38"/>
        <v>10526000</v>
      </c>
      <c r="J230" s="46">
        <f t="shared" si="39"/>
        <v>4278800</v>
      </c>
      <c r="K230" s="46">
        <v>38</v>
      </c>
      <c r="L230" s="47">
        <f t="shared" si="35"/>
        <v>6468400</v>
      </c>
      <c r="M230" s="47">
        <f t="shared" si="36"/>
        <v>15494000</v>
      </c>
      <c r="N230" s="49">
        <f t="shared" si="37"/>
        <v>10966120</v>
      </c>
      <c r="O230" s="46">
        <f t="shared" si="40"/>
        <v>4830000</v>
      </c>
      <c r="P230" s="46">
        <f t="shared" si="41"/>
        <v>9500000</v>
      </c>
      <c r="Q230" s="46">
        <f t="shared" si="42"/>
        <v>14330000</v>
      </c>
      <c r="R230" s="48">
        <f t="shared" si="43"/>
        <v>9802120</v>
      </c>
      <c r="S230" s="46">
        <v>0</v>
      </c>
    </row>
    <row r="231" spans="1:19" ht="28.5" x14ac:dyDescent="0.35">
      <c r="A231" s="92" t="s">
        <v>16</v>
      </c>
      <c r="B231" s="92">
        <v>704665</v>
      </c>
      <c r="C231" s="92" t="s">
        <v>598</v>
      </c>
      <c r="D231" s="92"/>
      <c r="E231" s="93">
        <v>42</v>
      </c>
      <c r="F231" s="93">
        <f t="shared" si="33"/>
        <v>3456000</v>
      </c>
      <c r="G231" s="93">
        <f t="shared" si="34"/>
        <v>1523200</v>
      </c>
      <c r="H231" s="93">
        <v>16</v>
      </c>
      <c r="I231" s="93">
        <f t="shared" si="38"/>
        <v>7202000</v>
      </c>
      <c r="J231" s="93">
        <f t="shared" si="39"/>
        <v>2927600</v>
      </c>
      <c r="K231" s="93">
        <v>26</v>
      </c>
      <c r="L231" s="93">
        <f t="shared" si="35"/>
        <v>4450800</v>
      </c>
      <c r="M231" s="93">
        <f t="shared" si="36"/>
        <v>10658000</v>
      </c>
      <c r="N231" s="94">
        <f t="shared" si="37"/>
        <v>7542440</v>
      </c>
      <c r="O231" s="93">
        <f t="shared" si="40"/>
        <v>3360000</v>
      </c>
      <c r="P231" s="93">
        <f t="shared" si="41"/>
        <v>6500000</v>
      </c>
      <c r="Q231" s="93">
        <f t="shared" si="42"/>
        <v>9860000</v>
      </c>
      <c r="R231" s="94">
        <f t="shared" si="43"/>
        <v>6744440</v>
      </c>
      <c r="S231" s="93">
        <v>0</v>
      </c>
    </row>
    <row r="232" spans="1:19" ht="28.5" x14ac:dyDescent="0.35">
      <c r="A232" s="92" t="s">
        <v>16</v>
      </c>
      <c r="B232" s="92">
        <v>704670</v>
      </c>
      <c r="C232" s="92" t="s">
        <v>599</v>
      </c>
      <c r="D232" s="92"/>
      <c r="E232" s="93">
        <v>50</v>
      </c>
      <c r="F232" s="93">
        <f t="shared" si="33"/>
        <v>5184000</v>
      </c>
      <c r="G232" s="93">
        <f t="shared" si="34"/>
        <v>2284800</v>
      </c>
      <c r="H232" s="93">
        <v>24</v>
      </c>
      <c r="I232" s="93">
        <f t="shared" si="38"/>
        <v>7202000</v>
      </c>
      <c r="J232" s="93">
        <f t="shared" si="39"/>
        <v>2927600</v>
      </c>
      <c r="K232" s="93">
        <v>26</v>
      </c>
      <c r="L232" s="93">
        <f t="shared" si="35"/>
        <v>5212400</v>
      </c>
      <c r="M232" s="93">
        <f t="shared" si="36"/>
        <v>12386000</v>
      </c>
      <c r="N232" s="94">
        <f t="shared" si="37"/>
        <v>8737320</v>
      </c>
      <c r="O232" s="93">
        <f t="shared" si="40"/>
        <v>5040000</v>
      </c>
      <c r="P232" s="93">
        <f t="shared" si="41"/>
        <v>6500000</v>
      </c>
      <c r="Q232" s="93">
        <f t="shared" si="42"/>
        <v>11540000</v>
      </c>
      <c r="R232" s="94">
        <f t="shared" si="43"/>
        <v>7891320</v>
      </c>
      <c r="S232" s="93">
        <v>0</v>
      </c>
    </row>
    <row r="233" spans="1:19" ht="28.5" x14ac:dyDescent="0.35">
      <c r="A233" s="92" t="s">
        <v>16</v>
      </c>
      <c r="B233" s="92">
        <v>704675</v>
      </c>
      <c r="C233" s="92" t="s">
        <v>600</v>
      </c>
      <c r="D233" s="92"/>
      <c r="E233" s="93">
        <v>50</v>
      </c>
      <c r="F233" s="93">
        <f t="shared" si="33"/>
        <v>5184000</v>
      </c>
      <c r="G233" s="93">
        <f t="shared" si="34"/>
        <v>2284800</v>
      </c>
      <c r="H233" s="93">
        <v>24</v>
      </c>
      <c r="I233" s="93">
        <f t="shared" si="38"/>
        <v>7202000</v>
      </c>
      <c r="J233" s="93">
        <f t="shared" si="39"/>
        <v>2927600</v>
      </c>
      <c r="K233" s="93">
        <v>26</v>
      </c>
      <c r="L233" s="93">
        <f t="shared" si="35"/>
        <v>5212400</v>
      </c>
      <c r="M233" s="93">
        <f t="shared" si="36"/>
        <v>12386000</v>
      </c>
      <c r="N233" s="94">
        <f t="shared" si="37"/>
        <v>8737320</v>
      </c>
      <c r="O233" s="93">
        <f t="shared" si="40"/>
        <v>5040000</v>
      </c>
      <c r="P233" s="93">
        <f t="shared" si="41"/>
        <v>6500000</v>
      </c>
      <c r="Q233" s="93">
        <f t="shared" si="42"/>
        <v>11540000</v>
      </c>
      <c r="R233" s="94">
        <f t="shared" si="43"/>
        <v>7891320</v>
      </c>
      <c r="S233" s="93">
        <v>0</v>
      </c>
    </row>
    <row r="234" spans="1:19" ht="16.5" x14ac:dyDescent="0.35">
      <c r="A234" s="92" t="s">
        <v>16</v>
      </c>
      <c r="B234" s="92">
        <v>704680</v>
      </c>
      <c r="C234" s="92" t="s">
        <v>601</v>
      </c>
      <c r="D234" s="92"/>
      <c r="E234" s="93">
        <v>50</v>
      </c>
      <c r="F234" s="93">
        <f t="shared" si="33"/>
        <v>5184000</v>
      </c>
      <c r="G234" s="93">
        <f t="shared" si="34"/>
        <v>2284800</v>
      </c>
      <c r="H234" s="93">
        <v>24</v>
      </c>
      <c r="I234" s="93">
        <f t="shared" si="38"/>
        <v>7202000</v>
      </c>
      <c r="J234" s="93">
        <f t="shared" si="39"/>
        <v>2927600</v>
      </c>
      <c r="K234" s="93">
        <v>26</v>
      </c>
      <c r="L234" s="93">
        <f t="shared" si="35"/>
        <v>5212400</v>
      </c>
      <c r="M234" s="93">
        <f t="shared" si="36"/>
        <v>12386000</v>
      </c>
      <c r="N234" s="94">
        <f t="shared" si="37"/>
        <v>8737320</v>
      </c>
      <c r="O234" s="93">
        <f t="shared" si="40"/>
        <v>5040000</v>
      </c>
      <c r="P234" s="93">
        <f t="shared" si="41"/>
        <v>6500000</v>
      </c>
      <c r="Q234" s="93">
        <f t="shared" si="42"/>
        <v>11540000</v>
      </c>
      <c r="R234" s="94">
        <f t="shared" si="43"/>
        <v>7891320</v>
      </c>
      <c r="S234" s="93">
        <v>0</v>
      </c>
    </row>
    <row r="235" spans="1:19" ht="16.5" x14ac:dyDescent="0.35">
      <c r="A235" s="92" t="s">
        <v>16</v>
      </c>
      <c r="B235" s="92">
        <v>704685</v>
      </c>
      <c r="C235" s="92" t="s">
        <v>602</v>
      </c>
      <c r="D235" s="92"/>
      <c r="E235" s="93">
        <v>39.86</v>
      </c>
      <c r="F235" s="93">
        <f t="shared" si="33"/>
        <v>3013200</v>
      </c>
      <c r="G235" s="93">
        <f t="shared" si="34"/>
        <v>1328040</v>
      </c>
      <c r="H235" s="93">
        <v>13.95</v>
      </c>
      <c r="I235" s="93">
        <f t="shared" si="38"/>
        <v>7177070</v>
      </c>
      <c r="J235" s="93">
        <f t="shared" si="39"/>
        <v>2917466</v>
      </c>
      <c r="K235" s="93">
        <v>25.91</v>
      </c>
      <c r="L235" s="93">
        <f t="shared" si="35"/>
        <v>4245506</v>
      </c>
      <c r="M235" s="93">
        <f t="shared" si="36"/>
        <v>10190270</v>
      </c>
      <c r="N235" s="94">
        <f t="shared" si="37"/>
        <v>7218415.8000000007</v>
      </c>
      <c r="O235" s="93">
        <f t="shared" si="40"/>
        <v>2929500</v>
      </c>
      <c r="P235" s="93">
        <f t="shared" si="41"/>
        <v>6477500</v>
      </c>
      <c r="Q235" s="93">
        <f t="shared" si="42"/>
        <v>9407000</v>
      </c>
      <c r="R235" s="94">
        <f t="shared" si="43"/>
        <v>6435145.8000000007</v>
      </c>
      <c r="S235" s="93">
        <v>0</v>
      </c>
    </row>
    <row r="236" spans="1:19" ht="28.5" x14ac:dyDescent="0.35">
      <c r="A236" s="19" t="s">
        <v>16</v>
      </c>
      <c r="B236" s="19">
        <v>704690</v>
      </c>
      <c r="C236" s="19" t="s">
        <v>603</v>
      </c>
      <c r="D236" s="19"/>
      <c r="E236" s="46">
        <v>35</v>
      </c>
      <c r="F236" s="46">
        <f t="shared" si="33"/>
        <v>3456000</v>
      </c>
      <c r="G236" s="46">
        <f t="shared" si="34"/>
        <v>1523200</v>
      </c>
      <c r="H236" s="46">
        <v>16</v>
      </c>
      <c r="I236" s="46">
        <f t="shared" si="38"/>
        <v>5263000</v>
      </c>
      <c r="J236" s="46">
        <f t="shared" si="39"/>
        <v>2139400</v>
      </c>
      <c r="K236" s="46">
        <v>19</v>
      </c>
      <c r="L236" s="47">
        <f t="shared" si="35"/>
        <v>3662600</v>
      </c>
      <c r="M236" s="47">
        <f t="shared" si="36"/>
        <v>8719000</v>
      </c>
      <c r="N236" s="49">
        <f t="shared" si="37"/>
        <v>6155180</v>
      </c>
      <c r="O236" s="46">
        <f t="shared" si="40"/>
        <v>3360000</v>
      </c>
      <c r="P236" s="46">
        <f t="shared" si="41"/>
        <v>4750000</v>
      </c>
      <c r="Q236" s="46">
        <f t="shared" si="42"/>
        <v>8110000</v>
      </c>
      <c r="R236" s="48">
        <f t="shared" si="43"/>
        <v>5546180</v>
      </c>
      <c r="S236" s="46">
        <v>0</v>
      </c>
    </row>
    <row r="237" spans="1:19" ht="57" x14ac:dyDescent="0.35">
      <c r="A237" s="19" t="s">
        <v>16</v>
      </c>
      <c r="B237" s="19">
        <v>704695</v>
      </c>
      <c r="C237" s="19" t="s">
        <v>604</v>
      </c>
      <c r="D237" s="19"/>
      <c r="E237" s="46">
        <v>28.84</v>
      </c>
      <c r="F237" s="46">
        <f t="shared" si="33"/>
        <v>2179440</v>
      </c>
      <c r="G237" s="46">
        <f t="shared" si="34"/>
        <v>960568</v>
      </c>
      <c r="H237" s="46">
        <v>10.09</v>
      </c>
      <c r="I237" s="46">
        <f t="shared" si="38"/>
        <v>5193750</v>
      </c>
      <c r="J237" s="46">
        <f t="shared" si="39"/>
        <v>2111250</v>
      </c>
      <c r="K237" s="46">
        <v>18.75</v>
      </c>
      <c r="L237" s="47">
        <f t="shared" si="35"/>
        <v>3071818</v>
      </c>
      <c r="M237" s="47">
        <f t="shared" si="36"/>
        <v>7373190</v>
      </c>
      <c r="N237" s="49">
        <f t="shared" si="37"/>
        <v>5222917.4000000004</v>
      </c>
      <c r="O237" s="46">
        <f t="shared" si="40"/>
        <v>2118900</v>
      </c>
      <c r="P237" s="46">
        <f t="shared" si="41"/>
        <v>4687500</v>
      </c>
      <c r="Q237" s="46">
        <f t="shared" si="42"/>
        <v>6806400</v>
      </c>
      <c r="R237" s="48">
        <f t="shared" si="43"/>
        <v>4656127.4000000004</v>
      </c>
      <c r="S237" s="46">
        <v>0</v>
      </c>
    </row>
    <row r="238" spans="1:19" ht="16.5" x14ac:dyDescent="0.35">
      <c r="A238" s="19" t="s">
        <v>16</v>
      </c>
      <c r="B238" s="19">
        <v>704700</v>
      </c>
      <c r="C238" s="19" t="s">
        <v>605</v>
      </c>
      <c r="D238" s="19"/>
      <c r="E238" s="46">
        <v>50.129999999999995</v>
      </c>
      <c r="F238" s="46">
        <f t="shared" si="33"/>
        <v>4458240</v>
      </c>
      <c r="G238" s="46">
        <f t="shared" si="34"/>
        <v>1964928</v>
      </c>
      <c r="H238" s="46">
        <v>20.64</v>
      </c>
      <c r="I238" s="46">
        <f t="shared" si="38"/>
        <v>8168730</v>
      </c>
      <c r="J238" s="46">
        <f t="shared" si="39"/>
        <v>3320574</v>
      </c>
      <c r="K238" s="46">
        <v>29.49</v>
      </c>
      <c r="L238" s="47">
        <f t="shared" si="35"/>
        <v>5285502</v>
      </c>
      <c r="M238" s="47">
        <f t="shared" si="36"/>
        <v>12626970</v>
      </c>
      <c r="N238" s="49">
        <f t="shared" si="37"/>
        <v>8927118.5999999996</v>
      </c>
      <c r="O238" s="46">
        <f t="shared" si="40"/>
        <v>4334400</v>
      </c>
      <c r="P238" s="46">
        <f t="shared" si="41"/>
        <v>7372500</v>
      </c>
      <c r="Q238" s="46">
        <f t="shared" si="42"/>
        <v>11706900</v>
      </c>
      <c r="R238" s="48">
        <f t="shared" si="43"/>
        <v>8007048.5999999996</v>
      </c>
      <c r="S238" s="46">
        <v>0</v>
      </c>
    </row>
    <row r="239" spans="1:19" ht="16.5" x14ac:dyDescent="0.35">
      <c r="A239" s="19" t="s">
        <v>16</v>
      </c>
      <c r="B239" s="19">
        <v>704705</v>
      </c>
      <c r="C239" s="19" t="s">
        <v>606</v>
      </c>
      <c r="D239" s="19"/>
      <c r="E239" s="46">
        <v>44.4</v>
      </c>
      <c r="F239" s="46">
        <f t="shared" si="33"/>
        <v>3568320</v>
      </c>
      <c r="G239" s="46">
        <f t="shared" si="34"/>
        <v>1572704</v>
      </c>
      <c r="H239" s="46">
        <v>16.52</v>
      </c>
      <c r="I239" s="46">
        <f t="shared" si="38"/>
        <v>7722760</v>
      </c>
      <c r="J239" s="46">
        <f t="shared" si="39"/>
        <v>3139288</v>
      </c>
      <c r="K239" s="46">
        <v>27.88</v>
      </c>
      <c r="L239" s="47">
        <f t="shared" si="35"/>
        <v>4711992</v>
      </c>
      <c r="M239" s="47">
        <f t="shared" si="36"/>
        <v>11291080</v>
      </c>
      <c r="N239" s="49">
        <f t="shared" si="37"/>
        <v>7992685.5999999996</v>
      </c>
      <c r="O239" s="46">
        <f t="shared" si="40"/>
        <v>3469200</v>
      </c>
      <c r="P239" s="46">
        <f t="shared" si="41"/>
        <v>6970000</v>
      </c>
      <c r="Q239" s="46">
        <f t="shared" si="42"/>
        <v>10439200</v>
      </c>
      <c r="R239" s="48">
        <f t="shared" si="43"/>
        <v>7140805.5999999996</v>
      </c>
      <c r="S239" s="46">
        <v>0</v>
      </c>
    </row>
    <row r="240" spans="1:19" ht="114" x14ac:dyDescent="0.35">
      <c r="A240" s="19" t="s">
        <v>16</v>
      </c>
      <c r="B240" s="19">
        <v>704710</v>
      </c>
      <c r="C240" s="19" t="s">
        <v>607</v>
      </c>
      <c r="D240" s="19" t="s">
        <v>608</v>
      </c>
      <c r="E240" s="46">
        <v>200</v>
      </c>
      <c r="F240" s="46">
        <f t="shared" si="33"/>
        <v>12960000</v>
      </c>
      <c r="G240" s="46">
        <f t="shared" si="34"/>
        <v>5712000</v>
      </c>
      <c r="H240" s="46">
        <v>60</v>
      </c>
      <c r="I240" s="46">
        <f t="shared" si="38"/>
        <v>38780000</v>
      </c>
      <c r="J240" s="46">
        <f t="shared" si="39"/>
        <v>15764000</v>
      </c>
      <c r="K240" s="46">
        <v>140</v>
      </c>
      <c r="L240" s="47">
        <f t="shared" si="35"/>
        <v>21476000</v>
      </c>
      <c r="M240" s="47">
        <f t="shared" si="36"/>
        <v>51740000</v>
      </c>
      <c r="N240" s="49">
        <f t="shared" si="37"/>
        <v>36706800</v>
      </c>
      <c r="O240" s="46">
        <f t="shared" si="40"/>
        <v>12600000</v>
      </c>
      <c r="P240" s="46">
        <f t="shared" si="41"/>
        <v>35000000</v>
      </c>
      <c r="Q240" s="46">
        <f t="shared" si="42"/>
        <v>47600000</v>
      </c>
      <c r="R240" s="48">
        <f t="shared" si="43"/>
        <v>32566800</v>
      </c>
      <c r="S240" s="46">
        <v>0</v>
      </c>
    </row>
    <row r="241" spans="1:19" ht="28.5" x14ac:dyDescent="0.35">
      <c r="A241" s="19" t="s">
        <v>16</v>
      </c>
      <c r="B241" s="19">
        <v>704720</v>
      </c>
      <c r="C241" s="19" t="s">
        <v>609</v>
      </c>
      <c r="D241" s="19"/>
      <c r="E241" s="46">
        <v>3.8100000000000005</v>
      </c>
      <c r="F241" s="46">
        <f t="shared" si="33"/>
        <v>339120</v>
      </c>
      <c r="G241" s="46">
        <f t="shared" si="34"/>
        <v>149464</v>
      </c>
      <c r="H241" s="46">
        <v>1.57</v>
      </c>
      <c r="I241" s="46">
        <f t="shared" si="38"/>
        <v>620480.00000000012</v>
      </c>
      <c r="J241" s="46">
        <f t="shared" si="39"/>
        <v>252224.00000000003</v>
      </c>
      <c r="K241" s="46">
        <v>2.2400000000000002</v>
      </c>
      <c r="L241" s="47">
        <f t="shared" si="35"/>
        <v>401688</v>
      </c>
      <c r="M241" s="47">
        <f t="shared" si="36"/>
        <v>959600.00000000012</v>
      </c>
      <c r="N241" s="49">
        <f t="shared" si="37"/>
        <v>678418.40000000014</v>
      </c>
      <c r="O241" s="46">
        <f t="shared" si="40"/>
        <v>329700</v>
      </c>
      <c r="P241" s="46">
        <f t="shared" si="41"/>
        <v>560000</v>
      </c>
      <c r="Q241" s="46">
        <f t="shared" si="42"/>
        <v>889700</v>
      </c>
      <c r="R241" s="48">
        <f t="shared" si="43"/>
        <v>608518.40000000002</v>
      </c>
      <c r="S241" s="46">
        <v>0</v>
      </c>
    </row>
    <row r="242" spans="1:19" ht="16.5" x14ac:dyDescent="0.35">
      <c r="A242" s="19" t="s">
        <v>16</v>
      </c>
      <c r="B242" s="19">
        <v>704725</v>
      </c>
      <c r="C242" s="19" t="s">
        <v>610</v>
      </c>
      <c r="D242" s="19"/>
      <c r="E242" s="46">
        <v>6</v>
      </c>
      <c r="F242" s="46">
        <f t="shared" si="33"/>
        <v>864000</v>
      </c>
      <c r="G242" s="46">
        <f t="shared" si="34"/>
        <v>380800</v>
      </c>
      <c r="H242" s="46">
        <v>4</v>
      </c>
      <c r="I242" s="46">
        <f t="shared" si="38"/>
        <v>554000</v>
      </c>
      <c r="J242" s="46">
        <f t="shared" si="39"/>
        <v>225200</v>
      </c>
      <c r="K242" s="46">
        <v>2</v>
      </c>
      <c r="L242" s="47">
        <f t="shared" si="35"/>
        <v>606000</v>
      </c>
      <c r="M242" s="47">
        <f t="shared" si="36"/>
        <v>1418000</v>
      </c>
      <c r="N242" s="49">
        <f t="shared" si="37"/>
        <v>993800</v>
      </c>
      <c r="O242" s="46">
        <f t="shared" si="40"/>
        <v>840000</v>
      </c>
      <c r="P242" s="46">
        <f t="shared" si="41"/>
        <v>500000</v>
      </c>
      <c r="Q242" s="46">
        <f t="shared" si="42"/>
        <v>1340000</v>
      </c>
      <c r="R242" s="48">
        <f t="shared" si="43"/>
        <v>915800</v>
      </c>
      <c r="S242" s="46">
        <v>0</v>
      </c>
    </row>
    <row r="243" spans="1:19" ht="16.5" x14ac:dyDescent="0.35">
      <c r="A243" s="92" t="s">
        <v>16</v>
      </c>
      <c r="B243" s="92">
        <v>704730</v>
      </c>
      <c r="C243" s="92" t="s">
        <v>611</v>
      </c>
      <c r="D243" s="92"/>
      <c r="E243" s="93">
        <v>22.77</v>
      </c>
      <c r="F243" s="93">
        <f t="shared" si="33"/>
        <v>1721520</v>
      </c>
      <c r="G243" s="93">
        <f t="shared" si="34"/>
        <v>758744</v>
      </c>
      <c r="H243" s="93">
        <v>7.97</v>
      </c>
      <c r="I243" s="93">
        <f t="shared" si="38"/>
        <v>4099600</v>
      </c>
      <c r="J243" s="93">
        <f t="shared" si="39"/>
        <v>1666480</v>
      </c>
      <c r="K243" s="93">
        <v>14.8</v>
      </c>
      <c r="L243" s="93">
        <f t="shared" si="35"/>
        <v>2425224</v>
      </c>
      <c r="M243" s="93">
        <f t="shared" si="36"/>
        <v>5821120</v>
      </c>
      <c r="N243" s="94">
        <f t="shared" si="37"/>
        <v>4123463.2</v>
      </c>
      <c r="O243" s="93">
        <f t="shared" si="40"/>
        <v>1673700</v>
      </c>
      <c r="P243" s="93">
        <f t="shared" si="41"/>
        <v>3700000</v>
      </c>
      <c r="Q243" s="93">
        <f t="shared" si="42"/>
        <v>5373700</v>
      </c>
      <c r="R243" s="94">
        <f t="shared" si="43"/>
        <v>3676043.2</v>
      </c>
      <c r="S243" s="46">
        <v>0</v>
      </c>
    </row>
    <row r="244" spans="1:19" ht="16.5" x14ac:dyDescent="0.35">
      <c r="A244" s="92" t="s">
        <v>16</v>
      </c>
      <c r="B244" s="92">
        <v>704735</v>
      </c>
      <c r="C244" s="92" t="s">
        <v>2325</v>
      </c>
      <c r="D244" s="92"/>
      <c r="E244" s="93">
        <v>15.829999999999998</v>
      </c>
      <c r="F244" s="93">
        <f t="shared" si="33"/>
        <v>1341360</v>
      </c>
      <c r="G244" s="93">
        <f t="shared" si="34"/>
        <v>591192</v>
      </c>
      <c r="H244" s="93">
        <v>6.21</v>
      </c>
      <c r="I244" s="93">
        <f t="shared" si="38"/>
        <v>2664740</v>
      </c>
      <c r="J244" s="93">
        <f t="shared" si="39"/>
        <v>1083212</v>
      </c>
      <c r="K244" s="93">
        <v>9.6199999999999992</v>
      </c>
      <c r="L244" s="93">
        <f t="shared" si="35"/>
        <v>1674404</v>
      </c>
      <c r="M244" s="93">
        <f t="shared" si="36"/>
        <v>4006100</v>
      </c>
      <c r="N244" s="94">
        <f t="shared" si="37"/>
        <v>2834017.2</v>
      </c>
      <c r="O244" s="93">
        <f t="shared" si="40"/>
        <v>1304100</v>
      </c>
      <c r="P244" s="93">
        <f t="shared" si="41"/>
        <v>2405000</v>
      </c>
      <c r="Q244" s="93">
        <f t="shared" si="42"/>
        <v>3709100</v>
      </c>
      <c r="R244" s="94">
        <f t="shared" si="43"/>
        <v>2537017.2000000002</v>
      </c>
      <c r="S244" s="46">
        <v>0</v>
      </c>
    </row>
    <row r="245" spans="1:19" ht="16.5" x14ac:dyDescent="0.35">
      <c r="A245" s="19" t="s">
        <v>16</v>
      </c>
      <c r="B245" s="19">
        <v>704740</v>
      </c>
      <c r="C245" s="19" t="s">
        <v>612</v>
      </c>
      <c r="D245" s="19"/>
      <c r="E245" s="46">
        <v>15.829999999999998</v>
      </c>
      <c r="F245" s="46">
        <f t="shared" si="33"/>
        <v>1341360</v>
      </c>
      <c r="G245" s="46">
        <f t="shared" si="34"/>
        <v>591192</v>
      </c>
      <c r="H245" s="46">
        <v>6.21</v>
      </c>
      <c r="I245" s="46">
        <f t="shared" si="38"/>
        <v>2664740</v>
      </c>
      <c r="J245" s="46">
        <f t="shared" si="39"/>
        <v>1083212</v>
      </c>
      <c r="K245" s="46">
        <v>9.6199999999999992</v>
      </c>
      <c r="L245" s="47">
        <f t="shared" si="35"/>
        <v>1674404</v>
      </c>
      <c r="M245" s="47">
        <f t="shared" si="36"/>
        <v>4006100</v>
      </c>
      <c r="N245" s="49">
        <f t="shared" si="37"/>
        <v>2834017.2</v>
      </c>
      <c r="O245" s="46">
        <f t="shared" si="40"/>
        <v>1304100</v>
      </c>
      <c r="P245" s="46">
        <f t="shared" si="41"/>
        <v>2405000</v>
      </c>
      <c r="Q245" s="46">
        <f t="shared" si="42"/>
        <v>3709100</v>
      </c>
      <c r="R245" s="48">
        <f t="shared" si="43"/>
        <v>2537017.2000000002</v>
      </c>
      <c r="S245" s="46">
        <v>0</v>
      </c>
    </row>
    <row r="246" spans="1:19" ht="16.5" x14ac:dyDescent="0.35">
      <c r="A246" s="19" t="s">
        <v>16</v>
      </c>
      <c r="B246" s="19">
        <v>704745</v>
      </c>
      <c r="C246" s="19" t="s">
        <v>613</v>
      </c>
      <c r="D246" s="19"/>
      <c r="E246" s="46">
        <v>15.829999999999998</v>
      </c>
      <c r="F246" s="46">
        <f t="shared" si="33"/>
        <v>1341360</v>
      </c>
      <c r="G246" s="46">
        <f t="shared" si="34"/>
        <v>591192</v>
      </c>
      <c r="H246" s="46">
        <v>6.21</v>
      </c>
      <c r="I246" s="46">
        <f t="shared" si="38"/>
        <v>2664740</v>
      </c>
      <c r="J246" s="46">
        <f t="shared" si="39"/>
        <v>1083212</v>
      </c>
      <c r="K246" s="46">
        <v>9.6199999999999992</v>
      </c>
      <c r="L246" s="47">
        <f t="shared" si="35"/>
        <v>1674404</v>
      </c>
      <c r="M246" s="47">
        <f t="shared" si="36"/>
        <v>4006100</v>
      </c>
      <c r="N246" s="49">
        <f t="shared" si="37"/>
        <v>2834017.2</v>
      </c>
      <c r="O246" s="46">
        <f t="shared" si="40"/>
        <v>1304100</v>
      </c>
      <c r="P246" s="46">
        <f t="shared" si="41"/>
        <v>2405000</v>
      </c>
      <c r="Q246" s="46">
        <f t="shared" si="42"/>
        <v>3709100</v>
      </c>
      <c r="R246" s="48">
        <f t="shared" si="43"/>
        <v>2537017.2000000002</v>
      </c>
      <c r="S246" s="46">
        <v>0</v>
      </c>
    </row>
    <row r="247" spans="1:19" ht="16.5" x14ac:dyDescent="0.35">
      <c r="A247" s="19" t="s">
        <v>16</v>
      </c>
      <c r="B247" s="19">
        <v>704750</v>
      </c>
      <c r="C247" s="19" t="s">
        <v>614</v>
      </c>
      <c r="D247" s="19"/>
      <c r="E247" s="46">
        <v>20.58</v>
      </c>
      <c r="F247" s="46">
        <f t="shared" si="33"/>
        <v>1745280</v>
      </c>
      <c r="G247" s="46">
        <f t="shared" si="34"/>
        <v>769216</v>
      </c>
      <c r="H247" s="46">
        <v>8.08</v>
      </c>
      <c r="I247" s="46">
        <f t="shared" si="38"/>
        <v>3462500</v>
      </c>
      <c r="J247" s="46">
        <f t="shared" si="39"/>
        <v>1407500</v>
      </c>
      <c r="K247" s="46">
        <v>12.5</v>
      </c>
      <c r="L247" s="47">
        <f t="shared" si="35"/>
        <v>2176716</v>
      </c>
      <c r="M247" s="47">
        <f t="shared" si="36"/>
        <v>5207780</v>
      </c>
      <c r="N247" s="49">
        <f t="shared" si="37"/>
        <v>3684078.8</v>
      </c>
      <c r="O247" s="46">
        <f t="shared" si="40"/>
        <v>1696800</v>
      </c>
      <c r="P247" s="46">
        <f t="shared" si="41"/>
        <v>3125000</v>
      </c>
      <c r="Q247" s="46">
        <f t="shared" si="42"/>
        <v>4821800</v>
      </c>
      <c r="R247" s="48">
        <f t="shared" si="43"/>
        <v>3298098.8</v>
      </c>
      <c r="S247" s="46">
        <v>0</v>
      </c>
    </row>
    <row r="248" spans="1:19" ht="28.5" x14ac:dyDescent="0.35">
      <c r="A248" s="19" t="s">
        <v>16</v>
      </c>
      <c r="B248" s="19">
        <v>704755</v>
      </c>
      <c r="C248" s="19" t="s">
        <v>615</v>
      </c>
      <c r="D248" s="19"/>
      <c r="E248" s="46">
        <v>24.240000000000002</v>
      </c>
      <c r="F248" s="46">
        <f t="shared" si="33"/>
        <v>1948320</v>
      </c>
      <c r="G248" s="46">
        <f t="shared" si="34"/>
        <v>858704</v>
      </c>
      <c r="H248" s="46">
        <v>9.02</v>
      </c>
      <c r="I248" s="46">
        <f t="shared" si="38"/>
        <v>4215940</v>
      </c>
      <c r="J248" s="46">
        <f t="shared" si="39"/>
        <v>1713772</v>
      </c>
      <c r="K248" s="46">
        <v>15.22</v>
      </c>
      <c r="L248" s="47">
        <f t="shared" si="35"/>
        <v>2572476</v>
      </c>
      <c r="M248" s="47">
        <f t="shared" si="36"/>
        <v>6164260</v>
      </c>
      <c r="N248" s="49">
        <f t="shared" si="37"/>
        <v>4363526.8</v>
      </c>
      <c r="O248" s="46">
        <f t="shared" si="40"/>
        <v>1894200</v>
      </c>
      <c r="P248" s="46">
        <f t="shared" si="41"/>
        <v>3805000</v>
      </c>
      <c r="Q248" s="46">
        <f t="shared" si="42"/>
        <v>5699200</v>
      </c>
      <c r="R248" s="48">
        <f t="shared" si="43"/>
        <v>3898466.8</v>
      </c>
      <c r="S248" s="46">
        <v>0</v>
      </c>
    </row>
    <row r="249" spans="1:19" ht="28.5" x14ac:dyDescent="0.35">
      <c r="A249" s="19" t="s">
        <v>16</v>
      </c>
      <c r="B249" s="19">
        <v>704760</v>
      </c>
      <c r="C249" s="19" t="s">
        <v>616</v>
      </c>
      <c r="D249" s="19"/>
      <c r="E249" s="46">
        <v>24.240000000000002</v>
      </c>
      <c r="F249" s="46">
        <f t="shared" si="33"/>
        <v>1948320</v>
      </c>
      <c r="G249" s="46">
        <f t="shared" si="34"/>
        <v>858704</v>
      </c>
      <c r="H249" s="46">
        <v>9.02</v>
      </c>
      <c r="I249" s="46">
        <f t="shared" si="38"/>
        <v>4215940</v>
      </c>
      <c r="J249" s="46">
        <f t="shared" si="39"/>
        <v>1713772</v>
      </c>
      <c r="K249" s="46">
        <v>15.22</v>
      </c>
      <c r="L249" s="47">
        <f t="shared" si="35"/>
        <v>2572476</v>
      </c>
      <c r="M249" s="47">
        <f t="shared" si="36"/>
        <v>6164260</v>
      </c>
      <c r="N249" s="49">
        <f t="shared" si="37"/>
        <v>4363526.8</v>
      </c>
      <c r="O249" s="46">
        <f t="shared" si="40"/>
        <v>1894200</v>
      </c>
      <c r="P249" s="46">
        <f t="shared" si="41"/>
        <v>3805000</v>
      </c>
      <c r="Q249" s="46">
        <f t="shared" si="42"/>
        <v>5699200</v>
      </c>
      <c r="R249" s="48">
        <f t="shared" si="43"/>
        <v>3898466.8</v>
      </c>
      <c r="S249" s="46">
        <v>0</v>
      </c>
    </row>
    <row r="250" spans="1:19" ht="28.5" x14ac:dyDescent="0.35">
      <c r="A250" s="19" t="s">
        <v>16</v>
      </c>
      <c r="B250" s="19">
        <v>704765</v>
      </c>
      <c r="C250" s="19" t="s">
        <v>617</v>
      </c>
      <c r="D250" s="19"/>
      <c r="E250" s="46">
        <v>24.240000000000002</v>
      </c>
      <c r="F250" s="46">
        <f t="shared" si="33"/>
        <v>1948320</v>
      </c>
      <c r="G250" s="46">
        <f t="shared" si="34"/>
        <v>858704</v>
      </c>
      <c r="H250" s="46">
        <v>9.02</v>
      </c>
      <c r="I250" s="46">
        <f t="shared" si="38"/>
        <v>4215940</v>
      </c>
      <c r="J250" s="46">
        <f t="shared" si="39"/>
        <v>1713772</v>
      </c>
      <c r="K250" s="46">
        <v>15.22</v>
      </c>
      <c r="L250" s="47">
        <f t="shared" si="35"/>
        <v>2572476</v>
      </c>
      <c r="M250" s="47">
        <f t="shared" si="36"/>
        <v>6164260</v>
      </c>
      <c r="N250" s="49">
        <f t="shared" si="37"/>
        <v>4363526.8</v>
      </c>
      <c r="O250" s="46">
        <f t="shared" si="40"/>
        <v>1894200</v>
      </c>
      <c r="P250" s="46">
        <f t="shared" si="41"/>
        <v>3805000</v>
      </c>
      <c r="Q250" s="46">
        <f t="shared" si="42"/>
        <v>5699200</v>
      </c>
      <c r="R250" s="48">
        <f t="shared" si="43"/>
        <v>3898466.8</v>
      </c>
      <c r="S250" s="46">
        <v>0</v>
      </c>
    </row>
    <row r="251" spans="1:19" ht="28.5" x14ac:dyDescent="0.35">
      <c r="A251" s="19" t="s">
        <v>16</v>
      </c>
      <c r="B251" s="19">
        <v>704770</v>
      </c>
      <c r="C251" s="19" t="s">
        <v>618</v>
      </c>
      <c r="D251" s="19"/>
      <c r="E251" s="46">
        <v>24.240000000000002</v>
      </c>
      <c r="F251" s="46">
        <f t="shared" si="33"/>
        <v>1948320</v>
      </c>
      <c r="G251" s="46">
        <f t="shared" si="34"/>
        <v>858704</v>
      </c>
      <c r="H251" s="46">
        <v>9.02</v>
      </c>
      <c r="I251" s="46">
        <f t="shared" si="38"/>
        <v>4215940</v>
      </c>
      <c r="J251" s="46">
        <f t="shared" si="39"/>
        <v>1713772</v>
      </c>
      <c r="K251" s="46">
        <v>15.22</v>
      </c>
      <c r="L251" s="47">
        <f t="shared" si="35"/>
        <v>2572476</v>
      </c>
      <c r="M251" s="47">
        <f t="shared" si="36"/>
        <v>6164260</v>
      </c>
      <c r="N251" s="49">
        <f t="shared" si="37"/>
        <v>4363526.8</v>
      </c>
      <c r="O251" s="46">
        <f t="shared" si="40"/>
        <v>1894200</v>
      </c>
      <c r="P251" s="46">
        <f t="shared" si="41"/>
        <v>3805000</v>
      </c>
      <c r="Q251" s="46">
        <f t="shared" si="42"/>
        <v>5699200</v>
      </c>
      <c r="R251" s="48">
        <f t="shared" si="43"/>
        <v>3898466.8</v>
      </c>
      <c r="S251" s="46">
        <v>0</v>
      </c>
    </row>
    <row r="252" spans="1:19" ht="28.5" x14ac:dyDescent="0.35">
      <c r="A252" s="19" t="s">
        <v>16</v>
      </c>
      <c r="B252" s="19">
        <v>704775</v>
      </c>
      <c r="C252" s="19" t="s">
        <v>619</v>
      </c>
      <c r="D252" s="19"/>
      <c r="E252" s="46">
        <v>24.240000000000002</v>
      </c>
      <c r="F252" s="46">
        <f t="shared" si="33"/>
        <v>1948320</v>
      </c>
      <c r="G252" s="46">
        <f t="shared" si="34"/>
        <v>858704</v>
      </c>
      <c r="H252" s="46">
        <v>9.02</v>
      </c>
      <c r="I252" s="46">
        <f t="shared" si="38"/>
        <v>4215940</v>
      </c>
      <c r="J252" s="46">
        <f t="shared" si="39"/>
        <v>1713772</v>
      </c>
      <c r="K252" s="46">
        <v>15.22</v>
      </c>
      <c r="L252" s="47">
        <f t="shared" si="35"/>
        <v>2572476</v>
      </c>
      <c r="M252" s="47">
        <f t="shared" si="36"/>
        <v>6164260</v>
      </c>
      <c r="N252" s="49">
        <f t="shared" si="37"/>
        <v>4363526.8</v>
      </c>
      <c r="O252" s="46">
        <f t="shared" si="40"/>
        <v>1894200</v>
      </c>
      <c r="P252" s="46">
        <f t="shared" si="41"/>
        <v>3805000</v>
      </c>
      <c r="Q252" s="46">
        <f t="shared" si="42"/>
        <v>5699200</v>
      </c>
      <c r="R252" s="48">
        <f t="shared" si="43"/>
        <v>3898466.8</v>
      </c>
      <c r="S252" s="46">
        <v>0</v>
      </c>
    </row>
    <row r="253" spans="1:19" ht="28.5" x14ac:dyDescent="0.35">
      <c r="A253" s="19" t="s">
        <v>16</v>
      </c>
      <c r="B253" s="19">
        <v>704780</v>
      </c>
      <c r="C253" s="19" t="s">
        <v>620</v>
      </c>
      <c r="D253" s="19"/>
      <c r="E253" s="46">
        <v>24.240000000000002</v>
      </c>
      <c r="F253" s="46">
        <f t="shared" si="33"/>
        <v>1948320</v>
      </c>
      <c r="G253" s="46">
        <f t="shared" si="34"/>
        <v>858704</v>
      </c>
      <c r="H253" s="46">
        <v>9.02</v>
      </c>
      <c r="I253" s="46">
        <f t="shared" si="38"/>
        <v>4215940</v>
      </c>
      <c r="J253" s="46">
        <f t="shared" si="39"/>
        <v>1713772</v>
      </c>
      <c r="K253" s="46">
        <v>15.22</v>
      </c>
      <c r="L253" s="47">
        <f t="shared" si="35"/>
        <v>2572476</v>
      </c>
      <c r="M253" s="47">
        <f t="shared" si="36"/>
        <v>6164260</v>
      </c>
      <c r="N253" s="49">
        <f t="shared" si="37"/>
        <v>4363526.8</v>
      </c>
      <c r="O253" s="46">
        <f t="shared" si="40"/>
        <v>1894200</v>
      </c>
      <c r="P253" s="46">
        <f t="shared" si="41"/>
        <v>3805000</v>
      </c>
      <c r="Q253" s="46">
        <f t="shared" si="42"/>
        <v>5699200</v>
      </c>
      <c r="R253" s="48">
        <f t="shared" si="43"/>
        <v>3898466.8</v>
      </c>
      <c r="S253" s="46">
        <v>0</v>
      </c>
    </row>
    <row r="254" spans="1:19" ht="16.5" x14ac:dyDescent="0.35">
      <c r="A254" s="19" t="s">
        <v>16</v>
      </c>
      <c r="B254" s="19">
        <v>704785</v>
      </c>
      <c r="C254" s="19" t="s">
        <v>621</v>
      </c>
      <c r="D254" s="19"/>
      <c r="E254" s="46">
        <v>7.25</v>
      </c>
      <c r="F254" s="46">
        <f t="shared" si="33"/>
        <v>699840</v>
      </c>
      <c r="G254" s="46">
        <f t="shared" si="34"/>
        <v>308448</v>
      </c>
      <c r="H254" s="46">
        <v>3.24</v>
      </c>
      <c r="I254" s="46">
        <f t="shared" si="38"/>
        <v>1110770</v>
      </c>
      <c r="J254" s="46">
        <f t="shared" si="39"/>
        <v>451526</v>
      </c>
      <c r="K254" s="46">
        <v>4.01</v>
      </c>
      <c r="L254" s="47">
        <f t="shared" si="35"/>
        <v>759974</v>
      </c>
      <c r="M254" s="47">
        <f t="shared" si="36"/>
        <v>1810610</v>
      </c>
      <c r="N254" s="49">
        <f t="shared" si="37"/>
        <v>1278628.2000000002</v>
      </c>
      <c r="O254" s="46">
        <f t="shared" si="40"/>
        <v>680400</v>
      </c>
      <c r="P254" s="46">
        <f t="shared" si="41"/>
        <v>1002500</v>
      </c>
      <c r="Q254" s="46">
        <f t="shared" si="42"/>
        <v>1682900</v>
      </c>
      <c r="R254" s="48">
        <f t="shared" si="43"/>
        <v>1150918.2000000002</v>
      </c>
      <c r="S254" s="46">
        <v>0</v>
      </c>
    </row>
    <row r="255" spans="1:19" ht="16.5" x14ac:dyDescent="0.35">
      <c r="A255" s="19" t="s">
        <v>16</v>
      </c>
      <c r="B255" s="19">
        <v>704790</v>
      </c>
      <c r="C255" s="19" t="s">
        <v>622</v>
      </c>
      <c r="D255" s="19"/>
      <c r="E255" s="46">
        <v>23</v>
      </c>
      <c r="F255" s="46">
        <f t="shared" si="33"/>
        <v>2916000</v>
      </c>
      <c r="G255" s="46">
        <f t="shared" si="34"/>
        <v>1285200</v>
      </c>
      <c r="H255" s="46">
        <v>13.5</v>
      </c>
      <c r="I255" s="46">
        <f t="shared" si="38"/>
        <v>2631500</v>
      </c>
      <c r="J255" s="46">
        <f t="shared" si="39"/>
        <v>1069700</v>
      </c>
      <c r="K255" s="46">
        <v>9.5</v>
      </c>
      <c r="L255" s="47">
        <f t="shared" si="35"/>
        <v>2354900</v>
      </c>
      <c r="M255" s="47">
        <f t="shared" si="36"/>
        <v>5547500</v>
      </c>
      <c r="N255" s="49">
        <f t="shared" si="37"/>
        <v>3899070</v>
      </c>
      <c r="O255" s="46">
        <f t="shared" si="40"/>
        <v>2835000</v>
      </c>
      <c r="P255" s="46">
        <f t="shared" si="41"/>
        <v>2375000</v>
      </c>
      <c r="Q255" s="46">
        <f t="shared" si="42"/>
        <v>5210000</v>
      </c>
      <c r="R255" s="48">
        <f t="shared" si="43"/>
        <v>3561570</v>
      </c>
      <c r="S255" s="46">
        <v>0</v>
      </c>
    </row>
    <row r="256" spans="1:19" ht="28.5" x14ac:dyDescent="0.35">
      <c r="A256" s="19" t="s">
        <v>16</v>
      </c>
      <c r="B256" s="19">
        <v>704795</v>
      </c>
      <c r="C256" s="19" t="s">
        <v>623</v>
      </c>
      <c r="D256" s="19"/>
      <c r="E256" s="46">
        <v>14.31</v>
      </c>
      <c r="F256" s="46">
        <f t="shared" si="33"/>
        <v>1429920</v>
      </c>
      <c r="G256" s="46">
        <f t="shared" si="34"/>
        <v>630224</v>
      </c>
      <c r="H256" s="46">
        <v>6.62</v>
      </c>
      <c r="I256" s="46">
        <f t="shared" si="38"/>
        <v>2130130</v>
      </c>
      <c r="J256" s="46">
        <f t="shared" si="39"/>
        <v>865894</v>
      </c>
      <c r="K256" s="46">
        <v>7.69</v>
      </c>
      <c r="L256" s="47">
        <f t="shared" si="35"/>
        <v>1496118</v>
      </c>
      <c r="M256" s="47">
        <f t="shared" si="36"/>
        <v>3560050</v>
      </c>
      <c r="N256" s="49">
        <f t="shared" si="37"/>
        <v>2512767.4</v>
      </c>
      <c r="O256" s="46">
        <f t="shared" si="40"/>
        <v>1390200</v>
      </c>
      <c r="P256" s="46">
        <f t="shared" si="41"/>
        <v>1922500</v>
      </c>
      <c r="Q256" s="46">
        <f t="shared" si="42"/>
        <v>3312700</v>
      </c>
      <c r="R256" s="48">
        <f t="shared" si="43"/>
        <v>2265417.4</v>
      </c>
      <c r="S256" s="46">
        <v>0</v>
      </c>
    </row>
    <row r="257" spans="1:19" ht="16.5" x14ac:dyDescent="0.35">
      <c r="A257" s="19" t="s">
        <v>16</v>
      </c>
      <c r="B257" s="19">
        <v>704800</v>
      </c>
      <c r="C257" s="19" t="s">
        <v>624</v>
      </c>
      <c r="D257" s="19"/>
      <c r="E257" s="46">
        <v>12.79</v>
      </c>
      <c r="F257" s="46">
        <f t="shared" si="33"/>
        <v>1319760</v>
      </c>
      <c r="G257" s="46">
        <f t="shared" si="34"/>
        <v>581672</v>
      </c>
      <c r="H257" s="46">
        <v>6.11</v>
      </c>
      <c r="I257" s="46">
        <f t="shared" si="38"/>
        <v>1850360</v>
      </c>
      <c r="J257" s="46">
        <f t="shared" si="39"/>
        <v>752168</v>
      </c>
      <c r="K257" s="46">
        <v>6.68</v>
      </c>
      <c r="L257" s="47">
        <f t="shared" si="35"/>
        <v>1333840</v>
      </c>
      <c r="M257" s="47">
        <f t="shared" si="36"/>
        <v>3170120</v>
      </c>
      <c r="N257" s="49">
        <f t="shared" si="37"/>
        <v>2236432</v>
      </c>
      <c r="O257" s="46">
        <f t="shared" si="40"/>
        <v>1283100</v>
      </c>
      <c r="P257" s="46">
        <f t="shared" si="41"/>
        <v>1670000</v>
      </c>
      <c r="Q257" s="46">
        <f t="shared" si="42"/>
        <v>2953100</v>
      </c>
      <c r="R257" s="48">
        <f t="shared" si="43"/>
        <v>2019412</v>
      </c>
      <c r="S257" s="46">
        <v>0</v>
      </c>
    </row>
    <row r="258" spans="1:19" ht="28.5" x14ac:dyDescent="0.35">
      <c r="A258" s="19" t="s">
        <v>16</v>
      </c>
      <c r="B258" s="19">
        <v>704805</v>
      </c>
      <c r="C258" s="19" t="s">
        <v>625</v>
      </c>
      <c r="D258" s="19"/>
      <c r="E258" s="46">
        <v>17.68</v>
      </c>
      <c r="F258" s="46">
        <f t="shared" si="33"/>
        <v>1337040</v>
      </c>
      <c r="G258" s="46">
        <f t="shared" si="34"/>
        <v>589288</v>
      </c>
      <c r="H258" s="46">
        <v>6.19</v>
      </c>
      <c r="I258" s="46">
        <f t="shared" si="38"/>
        <v>3182730</v>
      </c>
      <c r="J258" s="46">
        <f t="shared" si="39"/>
        <v>1293774</v>
      </c>
      <c r="K258" s="46">
        <v>11.49</v>
      </c>
      <c r="L258" s="47">
        <f t="shared" si="35"/>
        <v>1883062</v>
      </c>
      <c r="M258" s="47">
        <f t="shared" si="36"/>
        <v>4519770</v>
      </c>
      <c r="N258" s="49">
        <f t="shared" si="37"/>
        <v>3201626.6</v>
      </c>
      <c r="O258" s="46">
        <f t="shared" si="40"/>
        <v>1299900</v>
      </c>
      <c r="P258" s="46">
        <f t="shared" si="41"/>
        <v>2872500</v>
      </c>
      <c r="Q258" s="46">
        <f t="shared" si="42"/>
        <v>4172400</v>
      </c>
      <c r="R258" s="48">
        <f t="shared" si="43"/>
        <v>2854256.6</v>
      </c>
      <c r="S258" s="46">
        <v>0</v>
      </c>
    </row>
    <row r="259" spans="1:19" ht="28.5" x14ac:dyDescent="0.35">
      <c r="A259" s="19" t="s">
        <v>16</v>
      </c>
      <c r="B259" s="19">
        <v>704810</v>
      </c>
      <c r="C259" s="19" t="s">
        <v>626</v>
      </c>
      <c r="D259" s="19"/>
      <c r="E259" s="46">
        <v>20.72</v>
      </c>
      <c r="F259" s="46">
        <f t="shared" ref="F259:F318" si="44">H259*216000</f>
        <v>1566000</v>
      </c>
      <c r="G259" s="46">
        <f t="shared" ref="G259:G318" si="45">H259*95200</f>
        <v>690200</v>
      </c>
      <c r="H259" s="46">
        <v>7.25</v>
      </c>
      <c r="I259" s="46">
        <f t="shared" si="38"/>
        <v>3731190</v>
      </c>
      <c r="J259" s="46">
        <f t="shared" si="39"/>
        <v>1516722</v>
      </c>
      <c r="K259" s="46">
        <v>13.47</v>
      </c>
      <c r="L259" s="47">
        <f t="shared" ref="L259:L318" si="46">J259+G259</f>
        <v>2206922</v>
      </c>
      <c r="M259" s="47">
        <f t="shared" ref="M259:M318" si="47">I259+F259</f>
        <v>5297190</v>
      </c>
      <c r="N259" s="49">
        <f t="shared" ref="N259:N318" si="48">M259-(L259*70%)</f>
        <v>3752344.6</v>
      </c>
      <c r="O259" s="46">
        <f t="shared" si="40"/>
        <v>1522500</v>
      </c>
      <c r="P259" s="46">
        <f t="shared" si="41"/>
        <v>3367500</v>
      </c>
      <c r="Q259" s="46">
        <f t="shared" si="42"/>
        <v>4890000</v>
      </c>
      <c r="R259" s="48">
        <f t="shared" si="43"/>
        <v>3345154.6</v>
      </c>
      <c r="S259" s="46">
        <v>0</v>
      </c>
    </row>
    <row r="260" spans="1:19" ht="28.5" x14ac:dyDescent="0.35">
      <c r="A260" s="19" t="s">
        <v>16</v>
      </c>
      <c r="B260" s="19">
        <v>704815</v>
      </c>
      <c r="C260" s="19" t="s">
        <v>627</v>
      </c>
      <c r="D260" s="19"/>
      <c r="E260" s="46">
        <v>26.77</v>
      </c>
      <c r="F260" s="46">
        <f t="shared" si="44"/>
        <v>2380320</v>
      </c>
      <c r="G260" s="46">
        <f t="shared" si="45"/>
        <v>1049104</v>
      </c>
      <c r="H260" s="46">
        <v>11.02</v>
      </c>
      <c r="I260" s="46">
        <f t="shared" ref="I260:I318" si="49">K260*277000</f>
        <v>4362750</v>
      </c>
      <c r="J260" s="46">
        <f t="shared" ref="J260:J318" si="50">112600*K260</f>
        <v>1773450</v>
      </c>
      <c r="K260" s="46">
        <v>15.75</v>
      </c>
      <c r="L260" s="47">
        <f t="shared" si="46"/>
        <v>2822554</v>
      </c>
      <c r="M260" s="47">
        <f t="shared" si="47"/>
        <v>6743070</v>
      </c>
      <c r="N260" s="49">
        <f t="shared" si="48"/>
        <v>4767282.2</v>
      </c>
      <c r="O260" s="46">
        <f t="shared" ref="O260:O318" si="51">H260*210000</f>
        <v>2314200</v>
      </c>
      <c r="P260" s="46">
        <f t="shared" ref="P260:P318" si="52">K260*250000</f>
        <v>3937500</v>
      </c>
      <c r="Q260" s="46">
        <f t="shared" ref="Q260:Q318" si="53">O260+P260</f>
        <v>6251700</v>
      </c>
      <c r="R260" s="48">
        <f t="shared" ref="R260:R318" si="54">Q260-(L260*70%)</f>
        <v>4275912.2</v>
      </c>
      <c r="S260" s="46">
        <v>0</v>
      </c>
    </row>
    <row r="261" spans="1:19" ht="16.5" x14ac:dyDescent="0.35">
      <c r="A261" s="19" t="s">
        <v>16</v>
      </c>
      <c r="B261" s="19">
        <v>704820</v>
      </c>
      <c r="C261" s="19" t="s">
        <v>628</v>
      </c>
      <c r="D261" s="19"/>
      <c r="E261" s="46">
        <v>11.8</v>
      </c>
      <c r="F261" s="46">
        <f t="shared" si="44"/>
        <v>1000080</v>
      </c>
      <c r="G261" s="46">
        <f t="shared" si="45"/>
        <v>440776</v>
      </c>
      <c r="H261" s="46">
        <v>4.63</v>
      </c>
      <c r="I261" s="46">
        <f t="shared" si="49"/>
        <v>1986090</v>
      </c>
      <c r="J261" s="46">
        <f t="shared" si="50"/>
        <v>807342</v>
      </c>
      <c r="K261" s="46">
        <v>7.17</v>
      </c>
      <c r="L261" s="47">
        <f t="shared" si="46"/>
        <v>1248118</v>
      </c>
      <c r="M261" s="47">
        <f t="shared" si="47"/>
        <v>2986170</v>
      </c>
      <c r="N261" s="49">
        <f t="shared" si="48"/>
        <v>2112487.4</v>
      </c>
      <c r="O261" s="46">
        <f t="shared" si="51"/>
        <v>972300</v>
      </c>
      <c r="P261" s="46">
        <f t="shared" si="52"/>
        <v>1792500</v>
      </c>
      <c r="Q261" s="46">
        <f t="shared" si="53"/>
        <v>2764800</v>
      </c>
      <c r="R261" s="48">
        <f t="shared" si="54"/>
        <v>1891117.4</v>
      </c>
      <c r="S261" s="46">
        <v>0</v>
      </c>
    </row>
    <row r="262" spans="1:19" ht="28.5" x14ac:dyDescent="0.35">
      <c r="A262" s="19" t="s">
        <v>16</v>
      </c>
      <c r="B262" s="19">
        <v>704825</v>
      </c>
      <c r="C262" s="19" t="s">
        <v>629</v>
      </c>
      <c r="D262" s="19"/>
      <c r="E262" s="46">
        <v>12.19</v>
      </c>
      <c r="F262" s="46">
        <f t="shared" si="44"/>
        <v>1084320</v>
      </c>
      <c r="G262" s="46">
        <f t="shared" si="45"/>
        <v>477903.99999999994</v>
      </c>
      <c r="H262" s="46">
        <v>5.0199999999999996</v>
      </c>
      <c r="I262" s="46">
        <f t="shared" si="49"/>
        <v>1986090</v>
      </c>
      <c r="J262" s="46">
        <f t="shared" si="50"/>
        <v>807342</v>
      </c>
      <c r="K262" s="46">
        <v>7.17</v>
      </c>
      <c r="L262" s="47">
        <f t="shared" si="46"/>
        <v>1285246</v>
      </c>
      <c r="M262" s="47">
        <f t="shared" si="47"/>
        <v>3070410</v>
      </c>
      <c r="N262" s="49">
        <f t="shared" si="48"/>
        <v>2170737.7999999998</v>
      </c>
      <c r="O262" s="46">
        <f t="shared" si="51"/>
        <v>1054200</v>
      </c>
      <c r="P262" s="46">
        <f t="shared" si="52"/>
        <v>1792500</v>
      </c>
      <c r="Q262" s="46">
        <f t="shared" si="53"/>
        <v>2846700</v>
      </c>
      <c r="R262" s="48">
        <f t="shared" si="54"/>
        <v>1947027.8</v>
      </c>
      <c r="S262" s="46">
        <v>0</v>
      </c>
    </row>
    <row r="263" spans="1:19" ht="16.5" x14ac:dyDescent="0.35">
      <c r="A263" s="19" t="s">
        <v>16</v>
      </c>
      <c r="B263" s="19">
        <v>704830</v>
      </c>
      <c r="C263" s="19" t="s">
        <v>630</v>
      </c>
      <c r="D263" s="19"/>
      <c r="E263" s="46">
        <v>10.35</v>
      </c>
      <c r="F263" s="46">
        <f t="shared" si="44"/>
        <v>920160</v>
      </c>
      <c r="G263" s="46">
        <f t="shared" si="45"/>
        <v>405552</v>
      </c>
      <c r="H263" s="46">
        <v>4.26</v>
      </c>
      <c r="I263" s="46">
        <f t="shared" si="49"/>
        <v>1686930</v>
      </c>
      <c r="J263" s="46">
        <f t="shared" si="50"/>
        <v>685734</v>
      </c>
      <c r="K263" s="46">
        <v>6.09</v>
      </c>
      <c r="L263" s="47">
        <f t="shared" si="46"/>
        <v>1091286</v>
      </c>
      <c r="M263" s="47">
        <f t="shared" si="47"/>
        <v>2607090</v>
      </c>
      <c r="N263" s="49">
        <f t="shared" si="48"/>
        <v>1843189.8</v>
      </c>
      <c r="O263" s="46">
        <f t="shared" si="51"/>
        <v>894600</v>
      </c>
      <c r="P263" s="46">
        <f t="shared" si="52"/>
        <v>1522500</v>
      </c>
      <c r="Q263" s="46">
        <f t="shared" si="53"/>
        <v>2417100</v>
      </c>
      <c r="R263" s="48">
        <f t="shared" si="54"/>
        <v>1653199.8</v>
      </c>
      <c r="S263" s="46">
        <v>0</v>
      </c>
    </row>
    <row r="264" spans="1:19" ht="28.5" x14ac:dyDescent="0.35">
      <c r="A264" s="19" t="s">
        <v>16</v>
      </c>
      <c r="B264" s="19">
        <v>704835</v>
      </c>
      <c r="C264" s="19" t="s">
        <v>631</v>
      </c>
      <c r="D264" s="19"/>
      <c r="E264" s="46">
        <v>14.719999999999999</v>
      </c>
      <c r="F264" s="46">
        <f t="shared" si="44"/>
        <v>1308960</v>
      </c>
      <c r="G264" s="46">
        <f t="shared" si="45"/>
        <v>576912</v>
      </c>
      <c r="H264" s="46">
        <v>6.06</v>
      </c>
      <c r="I264" s="46">
        <f t="shared" si="49"/>
        <v>2398820</v>
      </c>
      <c r="J264" s="46">
        <f t="shared" si="50"/>
        <v>975116</v>
      </c>
      <c r="K264" s="46">
        <v>8.66</v>
      </c>
      <c r="L264" s="47">
        <f t="shared" si="46"/>
        <v>1552028</v>
      </c>
      <c r="M264" s="47">
        <f t="shared" si="47"/>
        <v>3707780</v>
      </c>
      <c r="N264" s="49">
        <f t="shared" si="48"/>
        <v>2621360.4000000004</v>
      </c>
      <c r="O264" s="46">
        <f t="shared" si="51"/>
        <v>1272600</v>
      </c>
      <c r="P264" s="46">
        <f t="shared" si="52"/>
        <v>2165000</v>
      </c>
      <c r="Q264" s="46">
        <f t="shared" si="53"/>
        <v>3437600</v>
      </c>
      <c r="R264" s="48">
        <f t="shared" si="54"/>
        <v>2351180.4000000004</v>
      </c>
      <c r="S264" s="46">
        <v>0</v>
      </c>
    </row>
    <row r="265" spans="1:19" ht="16.5" x14ac:dyDescent="0.35">
      <c r="A265" s="19" t="s">
        <v>16</v>
      </c>
      <c r="B265" s="19">
        <v>704840</v>
      </c>
      <c r="C265" s="19" t="s">
        <v>632</v>
      </c>
      <c r="D265" s="19"/>
      <c r="E265" s="46">
        <v>9.3699999999999992</v>
      </c>
      <c r="F265" s="46">
        <f t="shared" si="44"/>
        <v>708480</v>
      </c>
      <c r="G265" s="46">
        <f t="shared" si="45"/>
        <v>312256</v>
      </c>
      <c r="H265" s="46">
        <v>3.28</v>
      </c>
      <c r="I265" s="46">
        <f t="shared" si="49"/>
        <v>1686930</v>
      </c>
      <c r="J265" s="46">
        <f t="shared" si="50"/>
        <v>685734</v>
      </c>
      <c r="K265" s="46">
        <v>6.09</v>
      </c>
      <c r="L265" s="47">
        <f t="shared" si="46"/>
        <v>997990</v>
      </c>
      <c r="M265" s="47">
        <f t="shared" si="47"/>
        <v>2395410</v>
      </c>
      <c r="N265" s="49">
        <f t="shared" si="48"/>
        <v>1696817</v>
      </c>
      <c r="O265" s="46">
        <f t="shared" si="51"/>
        <v>688800</v>
      </c>
      <c r="P265" s="46">
        <f t="shared" si="52"/>
        <v>1522500</v>
      </c>
      <c r="Q265" s="46">
        <f t="shared" si="53"/>
        <v>2211300</v>
      </c>
      <c r="R265" s="48">
        <f t="shared" si="54"/>
        <v>1512707</v>
      </c>
      <c r="S265" s="46">
        <v>0</v>
      </c>
    </row>
    <row r="266" spans="1:19" ht="16.5" x14ac:dyDescent="0.35">
      <c r="A266" s="19" t="s">
        <v>16</v>
      </c>
      <c r="B266" s="19">
        <v>704845</v>
      </c>
      <c r="C266" s="19" t="s">
        <v>633</v>
      </c>
      <c r="D266" s="19"/>
      <c r="E266" s="46">
        <v>25</v>
      </c>
      <c r="F266" s="46">
        <f t="shared" si="44"/>
        <v>2376000</v>
      </c>
      <c r="G266" s="46">
        <f t="shared" si="45"/>
        <v>1047200</v>
      </c>
      <c r="H266" s="46">
        <v>11</v>
      </c>
      <c r="I266" s="46">
        <f t="shared" si="49"/>
        <v>3878000</v>
      </c>
      <c r="J266" s="46">
        <f t="shared" si="50"/>
        <v>1576400</v>
      </c>
      <c r="K266" s="46">
        <v>14</v>
      </c>
      <c r="L266" s="47">
        <f t="shared" si="46"/>
        <v>2623600</v>
      </c>
      <c r="M266" s="47">
        <f t="shared" si="47"/>
        <v>6254000</v>
      </c>
      <c r="N266" s="49">
        <f t="shared" si="48"/>
        <v>4417480</v>
      </c>
      <c r="O266" s="46">
        <f t="shared" si="51"/>
        <v>2310000</v>
      </c>
      <c r="P266" s="46">
        <f t="shared" si="52"/>
        <v>3500000</v>
      </c>
      <c r="Q266" s="46">
        <f t="shared" si="53"/>
        <v>5810000</v>
      </c>
      <c r="R266" s="48">
        <f t="shared" si="54"/>
        <v>3973480</v>
      </c>
      <c r="S266" s="46">
        <v>0</v>
      </c>
    </row>
    <row r="267" spans="1:19" ht="42.75" x14ac:dyDescent="0.35">
      <c r="A267" s="19" t="s">
        <v>16</v>
      </c>
      <c r="B267" s="19">
        <v>704850</v>
      </c>
      <c r="C267" s="19" t="s">
        <v>634</v>
      </c>
      <c r="D267" s="19"/>
      <c r="E267" s="46">
        <v>14.06</v>
      </c>
      <c r="F267" s="46">
        <f t="shared" si="44"/>
        <v>1062720</v>
      </c>
      <c r="G267" s="46">
        <f t="shared" si="45"/>
        <v>468384</v>
      </c>
      <c r="H267" s="46">
        <v>4.92</v>
      </c>
      <c r="I267" s="46">
        <f t="shared" si="49"/>
        <v>2531780</v>
      </c>
      <c r="J267" s="46">
        <f t="shared" si="50"/>
        <v>1029164.0000000001</v>
      </c>
      <c r="K267" s="46">
        <v>9.14</v>
      </c>
      <c r="L267" s="47">
        <f t="shared" si="46"/>
        <v>1497548</v>
      </c>
      <c r="M267" s="47">
        <f t="shared" si="47"/>
        <v>3594500</v>
      </c>
      <c r="N267" s="49">
        <f t="shared" si="48"/>
        <v>2546216.4</v>
      </c>
      <c r="O267" s="46">
        <f t="shared" si="51"/>
        <v>1033200</v>
      </c>
      <c r="P267" s="46">
        <f t="shared" si="52"/>
        <v>2285000</v>
      </c>
      <c r="Q267" s="46">
        <f t="shared" si="53"/>
        <v>3318200</v>
      </c>
      <c r="R267" s="48">
        <f t="shared" si="54"/>
        <v>2269916.4</v>
      </c>
      <c r="S267" s="46">
        <v>0</v>
      </c>
    </row>
    <row r="268" spans="1:19" ht="42.75" x14ac:dyDescent="0.35">
      <c r="A268" s="92" t="s">
        <v>16</v>
      </c>
      <c r="B268" s="92">
        <v>704855</v>
      </c>
      <c r="C268" s="92" t="s">
        <v>635</v>
      </c>
      <c r="D268" s="92"/>
      <c r="E268" s="93">
        <v>21</v>
      </c>
      <c r="F268" s="93">
        <f t="shared" si="44"/>
        <v>2160000</v>
      </c>
      <c r="G268" s="93">
        <f t="shared" si="45"/>
        <v>952000</v>
      </c>
      <c r="H268" s="93">
        <v>10</v>
      </c>
      <c r="I268" s="93">
        <f t="shared" si="49"/>
        <v>3047000</v>
      </c>
      <c r="J268" s="93">
        <f t="shared" si="50"/>
        <v>1238600</v>
      </c>
      <c r="K268" s="93">
        <v>11</v>
      </c>
      <c r="L268" s="93">
        <f t="shared" si="46"/>
        <v>2190600</v>
      </c>
      <c r="M268" s="93">
        <f t="shared" si="47"/>
        <v>5207000</v>
      </c>
      <c r="N268" s="94">
        <f t="shared" si="48"/>
        <v>3673580</v>
      </c>
      <c r="O268" s="93">
        <f t="shared" si="51"/>
        <v>2100000</v>
      </c>
      <c r="P268" s="93">
        <f t="shared" si="52"/>
        <v>2750000</v>
      </c>
      <c r="Q268" s="93">
        <f t="shared" si="53"/>
        <v>4850000</v>
      </c>
      <c r="R268" s="94">
        <f t="shared" si="54"/>
        <v>3316580</v>
      </c>
      <c r="S268" s="93">
        <v>0</v>
      </c>
    </row>
    <row r="269" spans="1:19" ht="16.5" x14ac:dyDescent="0.35">
      <c r="A269" s="19" t="s">
        <v>16</v>
      </c>
      <c r="B269" s="19">
        <v>704860</v>
      </c>
      <c r="C269" s="19" t="s">
        <v>636</v>
      </c>
      <c r="D269" s="19"/>
      <c r="E269" s="46">
        <v>11.09</v>
      </c>
      <c r="F269" s="46">
        <f t="shared" si="44"/>
        <v>838080</v>
      </c>
      <c r="G269" s="46">
        <f t="shared" si="45"/>
        <v>369376</v>
      </c>
      <c r="H269" s="46">
        <v>3.88</v>
      </c>
      <c r="I269" s="46">
        <f t="shared" si="49"/>
        <v>1997170</v>
      </c>
      <c r="J269" s="46">
        <f t="shared" si="50"/>
        <v>811846</v>
      </c>
      <c r="K269" s="46">
        <v>7.21</v>
      </c>
      <c r="L269" s="47">
        <f t="shared" si="46"/>
        <v>1181222</v>
      </c>
      <c r="M269" s="47">
        <f t="shared" si="47"/>
        <v>2835250</v>
      </c>
      <c r="N269" s="49">
        <f t="shared" si="48"/>
        <v>2008394.6</v>
      </c>
      <c r="O269" s="46">
        <f t="shared" si="51"/>
        <v>814800</v>
      </c>
      <c r="P269" s="46">
        <f t="shared" si="52"/>
        <v>1802500</v>
      </c>
      <c r="Q269" s="46">
        <f t="shared" si="53"/>
        <v>2617300</v>
      </c>
      <c r="R269" s="48">
        <f t="shared" si="54"/>
        <v>1790444.6</v>
      </c>
      <c r="S269" s="46">
        <v>0</v>
      </c>
    </row>
    <row r="270" spans="1:19" ht="28.5" x14ac:dyDescent="0.35">
      <c r="A270" s="19" t="s">
        <v>16</v>
      </c>
      <c r="B270" s="19">
        <v>704865</v>
      </c>
      <c r="C270" s="19" t="s">
        <v>637</v>
      </c>
      <c r="D270" s="19"/>
      <c r="E270" s="46">
        <v>13.07</v>
      </c>
      <c r="F270" s="46">
        <f t="shared" si="44"/>
        <v>1162080</v>
      </c>
      <c r="G270" s="46">
        <f t="shared" si="45"/>
        <v>512176</v>
      </c>
      <c r="H270" s="46">
        <v>5.38</v>
      </c>
      <c r="I270" s="46">
        <f t="shared" si="49"/>
        <v>2130130</v>
      </c>
      <c r="J270" s="46">
        <f t="shared" si="50"/>
        <v>865894</v>
      </c>
      <c r="K270" s="46">
        <v>7.69</v>
      </c>
      <c r="L270" s="47">
        <f t="shared" si="46"/>
        <v>1378070</v>
      </c>
      <c r="M270" s="47">
        <f t="shared" si="47"/>
        <v>3292210</v>
      </c>
      <c r="N270" s="49">
        <f t="shared" si="48"/>
        <v>2327561</v>
      </c>
      <c r="O270" s="46">
        <f t="shared" si="51"/>
        <v>1129800</v>
      </c>
      <c r="P270" s="46">
        <f t="shared" si="52"/>
        <v>1922500</v>
      </c>
      <c r="Q270" s="46">
        <f t="shared" si="53"/>
        <v>3052300</v>
      </c>
      <c r="R270" s="48">
        <f t="shared" si="54"/>
        <v>2087651</v>
      </c>
      <c r="S270" s="46">
        <v>0</v>
      </c>
    </row>
    <row r="271" spans="1:19" ht="42.75" x14ac:dyDescent="0.35">
      <c r="A271" s="19" t="s">
        <v>16</v>
      </c>
      <c r="B271" s="19">
        <v>704870</v>
      </c>
      <c r="C271" s="19" t="s">
        <v>638</v>
      </c>
      <c r="D271" s="19"/>
      <c r="E271" s="46">
        <v>17.010000000000002</v>
      </c>
      <c r="F271" s="46">
        <f t="shared" si="44"/>
        <v>1699920</v>
      </c>
      <c r="G271" s="46">
        <f t="shared" si="45"/>
        <v>749224</v>
      </c>
      <c r="H271" s="46">
        <v>7.87</v>
      </c>
      <c r="I271" s="46">
        <f t="shared" si="49"/>
        <v>2531780</v>
      </c>
      <c r="J271" s="46">
        <f t="shared" si="50"/>
        <v>1029164.0000000001</v>
      </c>
      <c r="K271" s="46">
        <v>9.14</v>
      </c>
      <c r="L271" s="47">
        <f t="shared" si="46"/>
        <v>1778388</v>
      </c>
      <c r="M271" s="47">
        <f t="shared" si="47"/>
        <v>4231700</v>
      </c>
      <c r="N271" s="49">
        <f t="shared" si="48"/>
        <v>2986828.4000000004</v>
      </c>
      <c r="O271" s="46">
        <f t="shared" si="51"/>
        <v>1652700</v>
      </c>
      <c r="P271" s="46">
        <f t="shared" si="52"/>
        <v>2285000</v>
      </c>
      <c r="Q271" s="46">
        <f t="shared" si="53"/>
        <v>3937700</v>
      </c>
      <c r="R271" s="48">
        <f t="shared" si="54"/>
        <v>2692828.4000000004</v>
      </c>
      <c r="S271" s="46">
        <v>0</v>
      </c>
    </row>
    <row r="272" spans="1:19" ht="28.5" x14ac:dyDescent="0.35">
      <c r="A272" s="19" t="s">
        <v>16</v>
      </c>
      <c r="B272" s="19">
        <v>704875</v>
      </c>
      <c r="C272" s="19" t="s">
        <v>639</v>
      </c>
      <c r="D272" s="19"/>
      <c r="E272" s="46">
        <v>11.870000000000001</v>
      </c>
      <c r="F272" s="46">
        <f t="shared" si="44"/>
        <v>1006560</v>
      </c>
      <c r="G272" s="46">
        <f t="shared" si="45"/>
        <v>443632</v>
      </c>
      <c r="H272" s="46">
        <v>4.66</v>
      </c>
      <c r="I272" s="46">
        <f t="shared" si="49"/>
        <v>1997170</v>
      </c>
      <c r="J272" s="46">
        <f t="shared" si="50"/>
        <v>811846</v>
      </c>
      <c r="K272" s="46">
        <v>7.21</v>
      </c>
      <c r="L272" s="47">
        <f t="shared" si="46"/>
        <v>1255478</v>
      </c>
      <c r="M272" s="47">
        <f t="shared" si="47"/>
        <v>3003730</v>
      </c>
      <c r="N272" s="49">
        <f t="shared" si="48"/>
        <v>2124895.4</v>
      </c>
      <c r="O272" s="46">
        <f t="shared" si="51"/>
        <v>978600</v>
      </c>
      <c r="P272" s="46">
        <f t="shared" si="52"/>
        <v>1802500</v>
      </c>
      <c r="Q272" s="46">
        <f t="shared" si="53"/>
        <v>2781100</v>
      </c>
      <c r="R272" s="48">
        <f t="shared" si="54"/>
        <v>1902265.4</v>
      </c>
      <c r="S272" s="46">
        <v>0</v>
      </c>
    </row>
    <row r="273" spans="1:19" ht="28.5" x14ac:dyDescent="0.35">
      <c r="A273" s="19" t="s">
        <v>16</v>
      </c>
      <c r="B273" s="19">
        <v>704880</v>
      </c>
      <c r="C273" s="19" t="s">
        <v>640</v>
      </c>
      <c r="D273" s="19"/>
      <c r="E273" s="46">
        <v>11.870000000000001</v>
      </c>
      <c r="F273" s="46">
        <f t="shared" si="44"/>
        <v>1006560</v>
      </c>
      <c r="G273" s="46">
        <f t="shared" si="45"/>
        <v>443632</v>
      </c>
      <c r="H273" s="46">
        <v>4.66</v>
      </c>
      <c r="I273" s="46">
        <f t="shared" si="49"/>
        <v>1997170</v>
      </c>
      <c r="J273" s="46">
        <f t="shared" si="50"/>
        <v>811846</v>
      </c>
      <c r="K273" s="46">
        <v>7.21</v>
      </c>
      <c r="L273" s="47">
        <f t="shared" si="46"/>
        <v>1255478</v>
      </c>
      <c r="M273" s="47">
        <f t="shared" si="47"/>
        <v>3003730</v>
      </c>
      <c r="N273" s="49">
        <f t="shared" si="48"/>
        <v>2124895.4</v>
      </c>
      <c r="O273" s="46">
        <f t="shared" si="51"/>
        <v>978600</v>
      </c>
      <c r="P273" s="46">
        <f t="shared" si="52"/>
        <v>1802500</v>
      </c>
      <c r="Q273" s="46">
        <f t="shared" si="53"/>
        <v>2781100</v>
      </c>
      <c r="R273" s="48">
        <f t="shared" si="54"/>
        <v>1902265.4</v>
      </c>
      <c r="S273" s="46">
        <v>0</v>
      </c>
    </row>
    <row r="274" spans="1:19" ht="16.5" x14ac:dyDescent="0.35">
      <c r="A274" s="19" t="s">
        <v>16</v>
      </c>
      <c r="B274" s="19">
        <v>704885</v>
      </c>
      <c r="C274" s="19" t="s">
        <v>641</v>
      </c>
      <c r="D274" s="19"/>
      <c r="E274" s="46">
        <v>11.23</v>
      </c>
      <c r="F274" s="46">
        <f t="shared" si="44"/>
        <v>902879.99999999988</v>
      </c>
      <c r="G274" s="46">
        <f t="shared" si="45"/>
        <v>397936</v>
      </c>
      <c r="H274" s="46">
        <v>4.18</v>
      </c>
      <c r="I274" s="46">
        <f t="shared" si="49"/>
        <v>1952850</v>
      </c>
      <c r="J274" s="46">
        <f t="shared" si="50"/>
        <v>793830</v>
      </c>
      <c r="K274" s="46">
        <v>7.05</v>
      </c>
      <c r="L274" s="47">
        <f t="shared" si="46"/>
        <v>1191766</v>
      </c>
      <c r="M274" s="47">
        <f t="shared" si="47"/>
        <v>2855730</v>
      </c>
      <c r="N274" s="49">
        <f t="shared" si="48"/>
        <v>2021493.8</v>
      </c>
      <c r="O274" s="46">
        <f t="shared" si="51"/>
        <v>877799.99999999988</v>
      </c>
      <c r="P274" s="46">
        <f t="shared" si="52"/>
        <v>1762500</v>
      </c>
      <c r="Q274" s="46">
        <f t="shared" si="53"/>
        <v>2640300</v>
      </c>
      <c r="R274" s="48">
        <f t="shared" si="54"/>
        <v>1806063.8</v>
      </c>
      <c r="S274" s="46">
        <v>0</v>
      </c>
    </row>
    <row r="275" spans="1:19" ht="16.5" x14ac:dyDescent="0.35">
      <c r="A275" s="19" t="s">
        <v>16</v>
      </c>
      <c r="B275" s="19">
        <v>704890</v>
      </c>
      <c r="C275" s="19" t="s">
        <v>642</v>
      </c>
      <c r="D275" s="19"/>
      <c r="E275" s="46">
        <v>14</v>
      </c>
      <c r="F275" s="46">
        <f t="shared" si="44"/>
        <v>1512000</v>
      </c>
      <c r="G275" s="46">
        <f t="shared" si="45"/>
        <v>666400</v>
      </c>
      <c r="H275" s="46">
        <v>7</v>
      </c>
      <c r="I275" s="46">
        <f t="shared" si="49"/>
        <v>1939000</v>
      </c>
      <c r="J275" s="46">
        <f t="shared" si="50"/>
        <v>788200</v>
      </c>
      <c r="K275" s="46">
        <v>7</v>
      </c>
      <c r="L275" s="47">
        <f t="shared" si="46"/>
        <v>1454600</v>
      </c>
      <c r="M275" s="47">
        <f t="shared" si="47"/>
        <v>3451000</v>
      </c>
      <c r="N275" s="49">
        <f t="shared" si="48"/>
        <v>2432780</v>
      </c>
      <c r="O275" s="46">
        <f t="shared" si="51"/>
        <v>1470000</v>
      </c>
      <c r="P275" s="46">
        <f t="shared" si="52"/>
        <v>1750000</v>
      </c>
      <c r="Q275" s="46">
        <f t="shared" si="53"/>
        <v>3220000</v>
      </c>
      <c r="R275" s="48">
        <f t="shared" si="54"/>
        <v>2201780</v>
      </c>
      <c r="S275" s="46">
        <v>0</v>
      </c>
    </row>
    <row r="276" spans="1:19" ht="16.5" x14ac:dyDescent="0.35">
      <c r="A276" s="19" t="s">
        <v>16</v>
      </c>
      <c r="B276" s="19">
        <v>704895</v>
      </c>
      <c r="C276" s="19" t="s">
        <v>643</v>
      </c>
      <c r="D276" s="19"/>
      <c r="E276" s="46">
        <v>17</v>
      </c>
      <c r="F276" s="46">
        <f t="shared" si="44"/>
        <v>1728000</v>
      </c>
      <c r="G276" s="46">
        <f t="shared" si="45"/>
        <v>761600</v>
      </c>
      <c r="H276" s="46">
        <v>8</v>
      </c>
      <c r="I276" s="46">
        <f t="shared" si="49"/>
        <v>2493000</v>
      </c>
      <c r="J276" s="46">
        <f t="shared" si="50"/>
        <v>1013400</v>
      </c>
      <c r="K276" s="46">
        <v>9</v>
      </c>
      <c r="L276" s="47">
        <f t="shared" si="46"/>
        <v>1775000</v>
      </c>
      <c r="M276" s="47">
        <f t="shared" si="47"/>
        <v>4221000</v>
      </c>
      <c r="N276" s="49">
        <f t="shared" si="48"/>
        <v>2978500</v>
      </c>
      <c r="O276" s="46">
        <f t="shared" si="51"/>
        <v>1680000</v>
      </c>
      <c r="P276" s="46">
        <f t="shared" si="52"/>
        <v>2250000</v>
      </c>
      <c r="Q276" s="46">
        <f t="shared" si="53"/>
        <v>3930000</v>
      </c>
      <c r="R276" s="48">
        <f t="shared" si="54"/>
        <v>2687500</v>
      </c>
      <c r="S276" s="46">
        <v>0</v>
      </c>
    </row>
    <row r="277" spans="1:19" ht="28.5" x14ac:dyDescent="0.35">
      <c r="A277" s="19" t="s">
        <v>16</v>
      </c>
      <c r="B277" s="19">
        <v>704900</v>
      </c>
      <c r="C277" s="19" t="s">
        <v>644</v>
      </c>
      <c r="D277" s="19"/>
      <c r="E277" s="46">
        <v>11.07</v>
      </c>
      <c r="F277" s="46">
        <f t="shared" si="44"/>
        <v>889920</v>
      </c>
      <c r="G277" s="46">
        <f t="shared" si="45"/>
        <v>392224</v>
      </c>
      <c r="H277" s="46">
        <v>4.12</v>
      </c>
      <c r="I277" s="46">
        <f t="shared" si="49"/>
        <v>1925150</v>
      </c>
      <c r="J277" s="46">
        <f t="shared" si="50"/>
        <v>782570</v>
      </c>
      <c r="K277" s="46">
        <v>6.95</v>
      </c>
      <c r="L277" s="47">
        <f t="shared" si="46"/>
        <v>1174794</v>
      </c>
      <c r="M277" s="47">
        <f t="shared" si="47"/>
        <v>2815070</v>
      </c>
      <c r="N277" s="49">
        <f t="shared" si="48"/>
        <v>1992714.2000000002</v>
      </c>
      <c r="O277" s="46">
        <f t="shared" si="51"/>
        <v>865200</v>
      </c>
      <c r="P277" s="46">
        <f t="shared" si="52"/>
        <v>1737500</v>
      </c>
      <c r="Q277" s="46">
        <f t="shared" si="53"/>
        <v>2602700</v>
      </c>
      <c r="R277" s="48">
        <f t="shared" si="54"/>
        <v>1780344.2000000002</v>
      </c>
      <c r="S277" s="46">
        <v>0</v>
      </c>
    </row>
    <row r="278" spans="1:19" ht="42.75" x14ac:dyDescent="0.35">
      <c r="A278" s="19" t="s">
        <v>16</v>
      </c>
      <c r="B278" s="19">
        <v>704905</v>
      </c>
      <c r="C278" s="19" t="s">
        <v>645</v>
      </c>
      <c r="D278" s="19"/>
      <c r="E278" s="46">
        <v>11.07</v>
      </c>
      <c r="F278" s="46">
        <f t="shared" si="44"/>
        <v>889920</v>
      </c>
      <c r="G278" s="46">
        <f t="shared" si="45"/>
        <v>392224</v>
      </c>
      <c r="H278" s="46">
        <v>4.12</v>
      </c>
      <c r="I278" s="46">
        <f t="shared" si="49"/>
        <v>1925150</v>
      </c>
      <c r="J278" s="46">
        <f t="shared" si="50"/>
        <v>782570</v>
      </c>
      <c r="K278" s="46">
        <v>6.95</v>
      </c>
      <c r="L278" s="47">
        <f t="shared" si="46"/>
        <v>1174794</v>
      </c>
      <c r="M278" s="47">
        <f t="shared" si="47"/>
        <v>2815070</v>
      </c>
      <c r="N278" s="49">
        <f t="shared" si="48"/>
        <v>1992714.2000000002</v>
      </c>
      <c r="O278" s="46">
        <f t="shared" si="51"/>
        <v>865200</v>
      </c>
      <c r="P278" s="46">
        <f t="shared" si="52"/>
        <v>1737500</v>
      </c>
      <c r="Q278" s="46">
        <f t="shared" si="53"/>
        <v>2602700</v>
      </c>
      <c r="R278" s="48">
        <f t="shared" si="54"/>
        <v>1780344.2000000002</v>
      </c>
      <c r="S278" s="46">
        <v>0</v>
      </c>
    </row>
    <row r="279" spans="1:19" ht="42.75" x14ac:dyDescent="0.35">
      <c r="A279" s="19" t="s">
        <v>16</v>
      </c>
      <c r="B279" s="19">
        <v>704910</v>
      </c>
      <c r="C279" s="19" t="s">
        <v>646</v>
      </c>
      <c r="D279" s="19"/>
      <c r="E279" s="46">
        <v>30.01</v>
      </c>
      <c r="F279" s="46">
        <f t="shared" si="44"/>
        <v>2268000</v>
      </c>
      <c r="G279" s="46">
        <f t="shared" si="45"/>
        <v>999600</v>
      </c>
      <c r="H279" s="46">
        <v>10.5</v>
      </c>
      <c r="I279" s="46">
        <f t="shared" si="49"/>
        <v>5404270</v>
      </c>
      <c r="J279" s="46">
        <f t="shared" si="50"/>
        <v>2196826</v>
      </c>
      <c r="K279" s="46">
        <v>19.510000000000002</v>
      </c>
      <c r="L279" s="47">
        <f t="shared" si="46"/>
        <v>3196426</v>
      </c>
      <c r="M279" s="47">
        <f t="shared" si="47"/>
        <v>7672270</v>
      </c>
      <c r="N279" s="49">
        <f t="shared" si="48"/>
        <v>5434771.8000000007</v>
      </c>
      <c r="O279" s="46">
        <f t="shared" si="51"/>
        <v>2205000</v>
      </c>
      <c r="P279" s="46">
        <f t="shared" si="52"/>
        <v>4877500</v>
      </c>
      <c r="Q279" s="46">
        <f t="shared" si="53"/>
        <v>7082500</v>
      </c>
      <c r="R279" s="48">
        <f t="shared" si="54"/>
        <v>4845001.8000000007</v>
      </c>
      <c r="S279" s="46">
        <v>0</v>
      </c>
    </row>
    <row r="280" spans="1:19" ht="28.5" x14ac:dyDescent="0.35">
      <c r="A280" s="19" t="s">
        <v>16</v>
      </c>
      <c r="B280" s="19">
        <v>704915</v>
      </c>
      <c r="C280" s="19" t="s">
        <v>647</v>
      </c>
      <c r="D280" s="19"/>
      <c r="E280" s="46">
        <v>12.35</v>
      </c>
      <c r="F280" s="46">
        <f t="shared" si="44"/>
        <v>991440</v>
      </c>
      <c r="G280" s="46">
        <f t="shared" si="45"/>
        <v>436968</v>
      </c>
      <c r="H280" s="46">
        <v>4.59</v>
      </c>
      <c r="I280" s="46">
        <f t="shared" si="49"/>
        <v>2149520</v>
      </c>
      <c r="J280" s="46">
        <f t="shared" si="50"/>
        <v>873776</v>
      </c>
      <c r="K280" s="46">
        <v>7.76</v>
      </c>
      <c r="L280" s="47">
        <f t="shared" si="46"/>
        <v>1310744</v>
      </c>
      <c r="M280" s="47">
        <f t="shared" si="47"/>
        <v>3140960</v>
      </c>
      <c r="N280" s="49">
        <f t="shared" si="48"/>
        <v>2223439.2000000002</v>
      </c>
      <c r="O280" s="46">
        <f t="shared" si="51"/>
        <v>963900</v>
      </c>
      <c r="P280" s="46">
        <f t="shared" si="52"/>
        <v>1940000</v>
      </c>
      <c r="Q280" s="46">
        <f t="shared" si="53"/>
        <v>2903900</v>
      </c>
      <c r="R280" s="48">
        <f t="shared" si="54"/>
        <v>1986379.2000000002</v>
      </c>
      <c r="S280" s="46">
        <v>0</v>
      </c>
    </row>
    <row r="281" spans="1:19" ht="16.5" x14ac:dyDescent="0.35">
      <c r="A281" s="19" t="s">
        <v>16</v>
      </c>
      <c r="B281" s="19">
        <v>704920</v>
      </c>
      <c r="C281" s="19" t="s">
        <v>648</v>
      </c>
      <c r="D281" s="19"/>
      <c r="E281" s="46">
        <v>11.09</v>
      </c>
      <c r="F281" s="46">
        <f t="shared" si="44"/>
        <v>838080</v>
      </c>
      <c r="G281" s="46">
        <f t="shared" si="45"/>
        <v>369376</v>
      </c>
      <c r="H281" s="46">
        <v>3.88</v>
      </c>
      <c r="I281" s="46">
        <f t="shared" si="49"/>
        <v>1997170</v>
      </c>
      <c r="J281" s="46">
        <f t="shared" si="50"/>
        <v>811846</v>
      </c>
      <c r="K281" s="46">
        <v>7.21</v>
      </c>
      <c r="L281" s="47">
        <f t="shared" si="46"/>
        <v>1181222</v>
      </c>
      <c r="M281" s="47">
        <f t="shared" si="47"/>
        <v>2835250</v>
      </c>
      <c r="N281" s="49">
        <f t="shared" si="48"/>
        <v>2008394.6</v>
      </c>
      <c r="O281" s="46">
        <f t="shared" si="51"/>
        <v>814800</v>
      </c>
      <c r="P281" s="46">
        <f t="shared" si="52"/>
        <v>1802500</v>
      </c>
      <c r="Q281" s="46">
        <f t="shared" si="53"/>
        <v>2617300</v>
      </c>
      <c r="R281" s="48">
        <f t="shared" si="54"/>
        <v>1790444.6</v>
      </c>
      <c r="S281" s="46">
        <v>0</v>
      </c>
    </row>
    <row r="282" spans="1:19" ht="71.25" x14ac:dyDescent="0.35">
      <c r="A282" s="19" t="s">
        <v>16</v>
      </c>
      <c r="B282" s="19">
        <v>704925</v>
      </c>
      <c r="C282" s="19" t="s">
        <v>649</v>
      </c>
      <c r="D282" s="19"/>
      <c r="E282" s="46">
        <v>40</v>
      </c>
      <c r="F282" s="46">
        <f t="shared" si="44"/>
        <v>3456000</v>
      </c>
      <c r="G282" s="46">
        <f t="shared" si="45"/>
        <v>1523200</v>
      </c>
      <c r="H282" s="46">
        <v>16</v>
      </c>
      <c r="I282" s="46">
        <f t="shared" si="49"/>
        <v>6648000</v>
      </c>
      <c r="J282" s="46">
        <f t="shared" si="50"/>
        <v>2702400</v>
      </c>
      <c r="K282" s="46">
        <v>24</v>
      </c>
      <c r="L282" s="47">
        <f t="shared" si="46"/>
        <v>4225600</v>
      </c>
      <c r="M282" s="47">
        <f t="shared" si="47"/>
        <v>10104000</v>
      </c>
      <c r="N282" s="49">
        <f t="shared" si="48"/>
        <v>7146080</v>
      </c>
      <c r="O282" s="46">
        <f t="shared" si="51"/>
        <v>3360000</v>
      </c>
      <c r="P282" s="46">
        <f t="shared" si="52"/>
        <v>6000000</v>
      </c>
      <c r="Q282" s="46">
        <f t="shared" si="53"/>
        <v>9360000</v>
      </c>
      <c r="R282" s="48">
        <f t="shared" si="54"/>
        <v>6402080</v>
      </c>
      <c r="S282" s="46">
        <v>0</v>
      </c>
    </row>
    <row r="283" spans="1:19" ht="28.5" x14ac:dyDescent="0.35">
      <c r="A283" s="19" t="s">
        <v>16</v>
      </c>
      <c r="B283" s="19">
        <v>704930</v>
      </c>
      <c r="C283" s="19" t="s">
        <v>650</v>
      </c>
      <c r="D283" s="19"/>
      <c r="E283" s="46">
        <v>15</v>
      </c>
      <c r="F283" s="46">
        <f t="shared" si="44"/>
        <v>1728000</v>
      </c>
      <c r="G283" s="46">
        <f t="shared" si="45"/>
        <v>761600</v>
      </c>
      <c r="H283" s="46">
        <v>8</v>
      </c>
      <c r="I283" s="46">
        <f t="shared" si="49"/>
        <v>1939000</v>
      </c>
      <c r="J283" s="46">
        <f t="shared" si="50"/>
        <v>788200</v>
      </c>
      <c r="K283" s="46">
        <v>7</v>
      </c>
      <c r="L283" s="47">
        <f t="shared" si="46"/>
        <v>1549800</v>
      </c>
      <c r="M283" s="47">
        <f t="shared" si="47"/>
        <v>3667000</v>
      </c>
      <c r="N283" s="49">
        <f t="shared" si="48"/>
        <v>2582140</v>
      </c>
      <c r="O283" s="46">
        <f t="shared" si="51"/>
        <v>1680000</v>
      </c>
      <c r="P283" s="46">
        <f t="shared" si="52"/>
        <v>1750000</v>
      </c>
      <c r="Q283" s="46">
        <f t="shared" si="53"/>
        <v>3430000</v>
      </c>
      <c r="R283" s="48">
        <f t="shared" si="54"/>
        <v>2345140</v>
      </c>
      <c r="S283" s="46">
        <v>0</v>
      </c>
    </row>
    <row r="284" spans="1:19" ht="42.75" x14ac:dyDescent="0.35">
      <c r="A284" s="19" t="s">
        <v>16</v>
      </c>
      <c r="B284" s="19">
        <v>704935</v>
      </c>
      <c r="C284" s="19" t="s">
        <v>651</v>
      </c>
      <c r="D284" s="19"/>
      <c r="E284" s="46">
        <v>18</v>
      </c>
      <c r="F284" s="46">
        <f t="shared" si="44"/>
        <v>1944000</v>
      </c>
      <c r="G284" s="46">
        <f t="shared" si="45"/>
        <v>856800</v>
      </c>
      <c r="H284" s="46">
        <v>9</v>
      </c>
      <c r="I284" s="46">
        <f t="shared" si="49"/>
        <v>2493000</v>
      </c>
      <c r="J284" s="46">
        <f t="shared" si="50"/>
        <v>1013400</v>
      </c>
      <c r="K284" s="46">
        <v>9</v>
      </c>
      <c r="L284" s="47">
        <f t="shared" si="46"/>
        <v>1870200</v>
      </c>
      <c r="M284" s="47">
        <f t="shared" si="47"/>
        <v>4437000</v>
      </c>
      <c r="N284" s="49">
        <f t="shared" si="48"/>
        <v>3127860</v>
      </c>
      <c r="O284" s="46">
        <f t="shared" si="51"/>
        <v>1890000</v>
      </c>
      <c r="P284" s="46">
        <f t="shared" si="52"/>
        <v>2250000</v>
      </c>
      <c r="Q284" s="46">
        <f t="shared" si="53"/>
        <v>4140000</v>
      </c>
      <c r="R284" s="48">
        <f t="shared" si="54"/>
        <v>2830860</v>
      </c>
      <c r="S284" s="46">
        <v>0</v>
      </c>
    </row>
    <row r="285" spans="1:19" ht="42.75" x14ac:dyDescent="0.35">
      <c r="A285" s="19" t="s">
        <v>16</v>
      </c>
      <c r="B285" s="19">
        <v>704940</v>
      </c>
      <c r="C285" s="19" t="s">
        <v>652</v>
      </c>
      <c r="D285" s="19"/>
      <c r="E285" s="46">
        <v>28.490000000000002</v>
      </c>
      <c r="F285" s="46">
        <f t="shared" si="44"/>
        <v>2749680</v>
      </c>
      <c r="G285" s="46">
        <f t="shared" si="45"/>
        <v>1211896</v>
      </c>
      <c r="H285" s="46">
        <v>12.73</v>
      </c>
      <c r="I285" s="46">
        <f t="shared" si="49"/>
        <v>4365520</v>
      </c>
      <c r="J285" s="46">
        <f t="shared" si="50"/>
        <v>1774576</v>
      </c>
      <c r="K285" s="46">
        <v>15.76</v>
      </c>
      <c r="L285" s="47">
        <f t="shared" si="46"/>
        <v>2986472</v>
      </c>
      <c r="M285" s="47">
        <f t="shared" si="47"/>
        <v>7115200</v>
      </c>
      <c r="N285" s="49">
        <f t="shared" si="48"/>
        <v>5024669.5999999996</v>
      </c>
      <c r="O285" s="46">
        <f t="shared" si="51"/>
        <v>2673300</v>
      </c>
      <c r="P285" s="46">
        <f t="shared" si="52"/>
        <v>3940000</v>
      </c>
      <c r="Q285" s="46">
        <f t="shared" si="53"/>
        <v>6613300</v>
      </c>
      <c r="R285" s="48">
        <f t="shared" si="54"/>
        <v>4522769.5999999996</v>
      </c>
      <c r="S285" s="46">
        <v>0</v>
      </c>
    </row>
    <row r="286" spans="1:19" ht="16.5" x14ac:dyDescent="0.35">
      <c r="A286" s="19" t="s">
        <v>16</v>
      </c>
      <c r="B286" s="19">
        <v>704945</v>
      </c>
      <c r="C286" s="19" t="s">
        <v>653</v>
      </c>
      <c r="D286" s="19"/>
      <c r="E286" s="46">
        <v>10.9</v>
      </c>
      <c r="F286" s="46">
        <f t="shared" si="44"/>
        <v>924480</v>
      </c>
      <c r="G286" s="46">
        <f t="shared" si="45"/>
        <v>407456</v>
      </c>
      <c r="H286" s="46">
        <v>4.28</v>
      </c>
      <c r="I286" s="46">
        <f t="shared" si="49"/>
        <v>1833740</v>
      </c>
      <c r="J286" s="46">
        <f t="shared" si="50"/>
        <v>745412</v>
      </c>
      <c r="K286" s="46">
        <v>6.62</v>
      </c>
      <c r="L286" s="47">
        <f t="shared" si="46"/>
        <v>1152868</v>
      </c>
      <c r="M286" s="47">
        <f t="shared" si="47"/>
        <v>2758220</v>
      </c>
      <c r="N286" s="49">
        <f t="shared" si="48"/>
        <v>1951212.4</v>
      </c>
      <c r="O286" s="46">
        <f t="shared" si="51"/>
        <v>898800</v>
      </c>
      <c r="P286" s="46">
        <f t="shared" si="52"/>
        <v>1655000</v>
      </c>
      <c r="Q286" s="46">
        <f t="shared" si="53"/>
        <v>2553800</v>
      </c>
      <c r="R286" s="48">
        <f t="shared" si="54"/>
        <v>1746792.4</v>
      </c>
      <c r="S286" s="46">
        <v>0</v>
      </c>
    </row>
    <row r="287" spans="1:19" ht="28.5" x14ac:dyDescent="0.35">
      <c r="A287" s="19" t="s">
        <v>16</v>
      </c>
      <c r="B287" s="19">
        <v>704950</v>
      </c>
      <c r="C287" s="19" t="s">
        <v>654</v>
      </c>
      <c r="D287" s="19"/>
      <c r="E287" s="46">
        <v>17</v>
      </c>
      <c r="F287" s="46">
        <f t="shared" si="44"/>
        <v>1728000</v>
      </c>
      <c r="G287" s="46">
        <f t="shared" si="45"/>
        <v>761600</v>
      </c>
      <c r="H287" s="46">
        <v>8</v>
      </c>
      <c r="I287" s="46">
        <f t="shared" si="49"/>
        <v>2493000</v>
      </c>
      <c r="J287" s="46">
        <f t="shared" si="50"/>
        <v>1013400</v>
      </c>
      <c r="K287" s="46">
        <v>9</v>
      </c>
      <c r="L287" s="47">
        <f t="shared" si="46"/>
        <v>1775000</v>
      </c>
      <c r="M287" s="47">
        <f t="shared" si="47"/>
        <v>4221000</v>
      </c>
      <c r="N287" s="49">
        <f t="shared" si="48"/>
        <v>2978500</v>
      </c>
      <c r="O287" s="46">
        <f t="shared" si="51"/>
        <v>1680000</v>
      </c>
      <c r="P287" s="46">
        <f t="shared" si="52"/>
        <v>2250000</v>
      </c>
      <c r="Q287" s="46">
        <f t="shared" si="53"/>
        <v>3930000</v>
      </c>
      <c r="R287" s="48">
        <f t="shared" si="54"/>
        <v>2687500</v>
      </c>
      <c r="S287" s="46">
        <v>0</v>
      </c>
    </row>
    <row r="288" spans="1:19" ht="42.75" x14ac:dyDescent="0.35">
      <c r="A288" s="19" t="s">
        <v>16</v>
      </c>
      <c r="B288" s="19">
        <v>704955</v>
      </c>
      <c r="C288" s="19" t="s">
        <v>655</v>
      </c>
      <c r="D288" s="19" t="s">
        <v>656</v>
      </c>
      <c r="E288" s="46">
        <v>18.61</v>
      </c>
      <c r="F288" s="46">
        <f t="shared" si="44"/>
        <v>1978560</v>
      </c>
      <c r="G288" s="46">
        <f t="shared" si="45"/>
        <v>872032</v>
      </c>
      <c r="H288" s="46">
        <v>9.16</v>
      </c>
      <c r="I288" s="46">
        <f t="shared" si="49"/>
        <v>2617650</v>
      </c>
      <c r="J288" s="46">
        <f t="shared" si="50"/>
        <v>1064070</v>
      </c>
      <c r="K288" s="46">
        <v>9.4499999999999993</v>
      </c>
      <c r="L288" s="47">
        <f t="shared" si="46"/>
        <v>1936102</v>
      </c>
      <c r="M288" s="47">
        <f t="shared" si="47"/>
        <v>4596210</v>
      </c>
      <c r="N288" s="49">
        <f t="shared" si="48"/>
        <v>3240938.6</v>
      </c>
      <c r="O288" s="46">
        <f t="shared" si="51"/>
        <v>1923600</v>
      </c>
      <c r="P288" s="46">
        <f t="shared" si="52"/>
        <v>2362500</v>
      </c>
      <c r="Q288" s="46">
        <f t="shared" si="53"/>
        <v>4286100</v>
      </c>
      <c r="R288" s="48">
        <f t="shared" si="54"/>
        <v>2930828.6</v>
      </c>
      <c r="S288" s="46">
        <v>0</v>
      </c>
    </row>
    <row r="289" spans="1:19" ht="28.5" x14ac:dyDescent="0.35">
      <c r="A289" s="19" t="s">
        <v>16</v>
      </c>
      <c r="B289" s="19">
        <v>704960</v>
      </c>
      <c r="C289" s="19" t="s">
        <v>657</v>
      </c>
      <c r="D289" s="19"/>
      <c r="E289" s="46">
        <v>10.72</v>
      </c>
      <c r="F289" s="46">
        <f t="shared" si="44"/>
        <v>861840</v>
      </c>
      <c r="G289" s="46">
        <f t="shared" si="45"/>
        <v>379848</v>
      </c>
      <c r="H289" s="46">
        <v>3.99</v>
      </c>
      <c r="I289" s="46">
        <f t="shared" si="49"/>
        <v>1864210.0000000002</v>
      </c>
      <c r="J289" s="46">
        <f t="shared" si="50"/>
        <v>757798</v>
      </c>
      <c r="K289" s="46">
        <v>6.73</v>
      </c>
      <c r="L289" s="47">
        <f t="shared" si="46"/>
        <v>1137646</v>
      </c>
      <c r="M289" s="47">
        <f t="shared" si="47"/>
        <v>2726050</v>
      </c>
      <c r="N289" s="49">
        <f t="shared" si="48"/>
        <v>1929697.8</v>
      </c>
      <c r="O289" s="46">
        <f t="shared" si="51"/>
        <v>837900</v>
      </c>
      <c r="P289" s="46">
        <f t="shared" si="52"/>
        <v>1682500</v>
      </c>
      <c r="Q289" s="46">
        <f t="shared" si="53"/>
        <v>2520400</v>
      </c>
      <c r="R289" s="48">
        <f t="shared" si="54"/>
        <v>1724047.8</v>
      </c>
      <c r="S289" s="46">
        <v>0</v>
      </c>
    </row>
    <row r="290" spans="1:19" ht="28.5" x14ac:dyDescent="0.35">
      <c r="A290" s="19" t="s">
        <v>16</v>
      </c>
      <c r="B290" s="19">
        <v>704965</v>
      </c>
      <c r="C290" s="19" t="s">
        <v>658</v>
      </c>
      <c r="D290" s="19"/>
      <c r="E290" s="46">
        <v>10.5</v>
      </c>
      <c r="F290" s="46">
        <f t="shared" si="44"/>
        <v>1080000</v>
      </c>
      <c r="G290" s="46">
        <f t="shared" si="45"/>
        <v>476000</v>
      </c>
      <c r="H290" s="46">
        <v>5</v>
      </c>
      <c r="I290" s="46">
        <f t="shared" si="49"/>
        <v>1523500</v>
      </c>
      <c r="J290" s="46">
        <f t="shared" si="50"/>
        <v>619300</v>
      </c>
      <c r="K290" s="46">
        <v>5.5</v>
      </c>
      <c r="L290" s="47">
        <f t="shared" si="46"/>
        <v>1095300</v>
      </c>
      <c r="M290" s="47">
        <f t="shared" si="47"/>
        <v>2603500</v>
      </c>
      <c r="N290" s="49">
        <f t="shared" si="48"/>
        <v>1836790</v>
      </c>
      <c r="O290" s="46">
        <f t="shared" si="51"/>
        <v>1050000</v>
      </c>
      <c r="P290" s="46">
        <f t="shared" si="52"/>
        <v>1375000</v>
      </c>
      <c r="Q290" s="46">
        <f t="shared" si="53"/>
        <v>2425000</v>
      </c>
      <c r="R290" s="48">
        <f t="shared" si="54"/>
        <v>1658290</v>
      </c>
      <c r="S290" s="46">
        <v>0</v>
      </c>
    </row>
    <row r="291" spans="1:19" ht="57" x14ac:dyDescent="0.35">
      <c r="A291" s="19" t="s">
        <v>16</v>
      </c>
      <c r="B291" s="19">
        <v>704970</v>
      </c>
      <c r="C291" s="19" t="s">
        <v>659</v>
      </c>
      <c r="D291" s="19"/>
      <c r="E291" s="46">
        <v>59.589999999999996</v>
      </c>
      <c r="F291" s="46">
        <f t="shared" si="44"/>
        <v>5531760</v>
      </c>
      <c r="G291" s="46">
        <f t="shared" si="45"/>
        <v>2438072</v>
      </c>
      <c r="H291" s="46">
        <v>25.61</v>
      </c>
      <c r="I291" s="46">
        <f t="shared" si="49"/>
        <v>9412460</v>
      </c>
      <c r="J291" s="46">
        <f t="shared" si="50"/>
        <v>3826147.9999999995</v>
      </c>
      <c r="K291" s="46">
        <v>33.979999999999997</v>
      </c>
      <c r="L291" s="47">
        <f t="shared" si="46"/>
        <v>6264220</v>
      </c>
      <c r="M291" s="47">
        <f t="shared" si="47"/>
        <v>14944220</v>
      </c>
      <c r="N291" s="49">
        <f t="shared" si="48"/>
        <v>10559266</v>
      </c>
      <c r="O291" s="46">
        <f t="shared" si="51"/>
        <v>5378100</v>
      </c>
      <c r="P291" s="46">
        <f t="shared" si="52"/>
        <v>8495000</v>
      </c>
      <c r="Q291" s="46">
        <f t="shared" si="53"/>
        <v>13873100</v>
      </c>
      <c r="R291" s="48">
        <f t="shared" si="54"/>
        <v>9488146</v>
      </c>
      <c r="S291" s="46">
        <v>0</v>
      </c>
    </row>
    <row r="292" spans="1:19" ht="42.75" x14ac:dyDescent="0.35">
      <c r="A292" s="19" t="s">
        <v>16</v>
      </c>
      <c r="B292" s="19">
        <v>704975</v>
      </c>
      <c r="C292" s="19" t="s">
        <v>660</v>
      </c>
      <c r="D292" s="19"/>
      <c r="E292" s="46">
        <v>24.75</v>
      </c>
      <c r="F292" s="46">
        <f t="shared" si="44"/>
        <v>1989360.0000000002</v>
      </c>
      <c r="G292" s="46">
        <f t="shared" si="45"/>
        <v>876792.00000000012</v>
      </c>
      <c r="H292" s="46">
        <v>9.2100000000000009</v>
      </c>
      <c r="I292" s="46">
        <f t="shared" si="49"/>
        <v>4304580</v>
      </c>
      <c r="J292" s="46">
        <f t="shared" si="50"/>
        <v>1749804</v>
      </c>
      <c r="K292" s="46">
        <v>15.54</v>
      </c>
      <c r="L292" s="47">
        <f t="shared" si="46"/>
        <v>2626596</v>
      </c>
      <c r="M292" s="47">
        <f t="shared" si="47"/>
        <v>6293940</v>
      </c>
      <c r="N292" s="49">
        <f t="shared" si="48"/>
        <v>4455322.8</v>
      </c>
      <c r="O292" s="46">
        <f t="shared" si="51"/>
        <v>1934100.0000000002</v>
      </c>
      <c r="P292" s="46">
        <f t="shared" si="52"/>
        <v>3885000</v>
      </c>
      <c r="Q292" s="46">
        <f t="shared" si="53"/>
        <v>5819100</v>
      </c>
      <c r="R292" s="48">
        <f t="shared" si="54"/>
        <v>3980482.8</v>
      </c>
      <c r="S292" s="46">
        <v>0</v>
      </c>
    </row>
    <row r="293" spans="1:19" ht="42.75" x14ac:dyDescent="0.35">
      <c r="A293" s="19" t="s">
        <v>16</v>
      </c>
      <c r="B293" s="19">
        <v>704980</v>
      </c>
      <c r="C293" s="19" t="s">
        <v>661</v>
      </c>
      <c r="D293" s="19"/>
      <c r="E293" s="46">
        <v>55.08</v>
      </c>
      <c r="F293" s="46">
        <f t="shared" si="44"/>
        <v>4164480.0000000005</v>
      </c>
      <c r="G293" s="46">
        <f t="shared" si="45"/>
        <v>1835456</v>
      </c>
      <c r="H293" s="46">
        <v>19.28</v>
      </c>
      <c r="I293" s="46">
        <f t="shared" si="49"/>
        <v>9916600</v>
      </c>
      <c r="J293" s="46">
        <f t="shared" si="50"/>
        <v>4031079.9999999995</v>
      </c>
      <c r="K293" s="46">
        <v>35.799999999999997</v>
      </c>
      <c r="L293" s="47">
        <f t="shared" si="46"/>
        <v>5866536</v>
      </c>
      <c r="M293" s="47">
        <f t="shared" si="47"/>
        <v>14081080</v>
      </c>
      <c r="N293" s="49">
        <f t="shared" si="48"/>
        <v>9974504.8000000007</v>
      </c>
      <c r="O293" s="46">
        <f t="shared" si="51"/>
        <v>4048800.0000000005</v>
      </c>
      <c r="P293" s="46">
        <f t="shared" si="52"/>
        <v>8950000</v>
      </c>
      <c r="Q293" s="46">
        <f t="shared" si="53"/>
        <v>12998800</v>
      </c>
      <c r="R293" s="48">
        <f t="shared" si="54"/>
        <v>8892224.8000000007</v>
      </c>
      <c r="S293" s="46">
        <v>0</v>
      </c>
    </row>
    <row r="294" spans="1:19" ht="42.75" x14ac:dyDescent="0.35">
      <c r="A294" s="19" t="s">
        <v>16</v>
      </c>
      <c r="B294" s="19">
        <v>704985</v>
      </c>
      <c r="C294" s="19" t="s">
        <v>662</v>
      </c>
      <c r="D294" s="19"/>
      <c r="E294" s="46">
        <v>55</v>
      </c>
      <c r="F294" s="46">
        <f t="shared" si="44"/>
        <v>5616000</v>
      </c>
      <c r="G294" s="46">
        <f t="shared" si="45"/>
        <v>2475200</v>
      </c>
      <c r="H294" s="46">
        <v>26</v>
      </c>
      <c r="I294" s="46">
        <f t="shared" si="49"/>
        <v>8033000</v>
      </c>
      <c r="J294" s="46">
        <f t="shared" si="50"/>
        <v>3265400</v>
      </c>
      <c r="K294" s="46">
        <v>29</v>
      </c>
      <c r="L294" s="47">
        <f t="shared" si="46"/>
        <v>5740600</v>
      </c>
      <c r="M294" s="47">
        <f t="shared" si="47"/>
        <v>13649000</v>
      </c>
      <c r="N294" s="49">
        <f t="shared" si="48"/>
        <v>9630580</v>
      </c>
      <c r="O294" s="46">
        <f t="shared" si="51"/>
        <v>5460000</v>
      </c>
      <c r="P294" s="46">
        <f t="shared" si="52"/>
        <v>7250000</v>
      </c>
      <c r="Q294" s="46">
        <f t="shared" si="53"/>
        <v>12710000</v>
      </c>
      <c r="R294" s="48">
        <f t="shared" si="54"/>
        <v>8691580</v>
      </c>
      <c r="S294" s="46">
        <v>0</v>
      </c>
    </row>
    <row r="295" spans="1:19" ht="28.5" x14ac:dyDescent="0.35">
      <c r="A295" s="19" t="s">
        <v>16</v>
      </c>
      <c r="B295" s="19">
        <v>704990</v>
      </c>
      <c r="C295" s="19" t="s">
        <v>663</v>
      </c>
      <c r="D295" s="19"/>
      <c r="E295" s="46">
        <v>55.08</v>
      </c>
      <c r="F295" s="46">
        <f t="shared" si="44"/>
        <v>4164480.0000000005</v>
      </c>
      <c r="G295" s="46">
        <f t="shared" si="45"/>
        <v>1835456</v>
      </c>
      <c r="H295" s="46">
        <v>19.28</v>
      </c>
      <c r="I295" s="46">
        <f t="shared" si="49"/>
        <v>9916600</v>
      </c>
      <c r="J295" s="46">
        <f t="shared" si="50"/>
        <v>4031079.9999999995</v>
      </c>
      <c r="K295" s="46">
        <v>35.799999999999997</v>
      </c>
      <c r="L295" s="47">
        <f t="shared" si="46"/>
        <v>5866536</v>
      </c>
      <c r="M295" s="47">
        <f t="shared" si="47"/>
        <v>14081080</v>
      </c>
      <c r="N295" s="49">
        <f t="shared" si="48"/>
        <v>9974504.8000000007</v>
      </c>
      <c r="O295" s="46">
        <f t="shared" si="51"/>
        <v>4048800.0000000005</v>
      </c>
      <c r="P295" s="46">
        <f t="shared" si="52"/>
        <v>8950000</v>
      </c>
      <c r="Q295" s="46">
        <f t="shared" si="53"/>
        <v>12998800</v>
      </c>
      <c r="R295" s="48">
        <f t="shared" si="54"/>
        <v>8892224.8000000007</v>
      </c>
      <c r="S295" s="46">
        <v>0</v>
      </c>
    </row>
    <row r="296" spans="1:19" ht="28.5" x14ac:dyDescent="0.35">
      <c r="A296" s="19" t="s">
        <v>16</v>
      </c>
      <c r="B296" s="19">
        <v>704995</v>
      </c>
      <c r="C296" s="19" t="s">
        <v>664</v>
      </c>
      <c r="D296" s="19"/>
      <c r="E296" s="46">
        <v>8.83</v>
      </c>
      <c r="F296" s="46">
        <f t="shared" si="44"/>
        <v>939599.99999999988</v>
      </c>
      <c r="G296" s="46">
        <f t="shared" si="45"/>
        <v>414119.99999999994</v>
      </c>
      <c r="H296" s="46">
        <v>4.3499999999999996</v>
      </c>
      <c r="I296" s="46">
        <f t="shared" si="49"/>
        <v>1240960.0000000002</v>
      </c>
      <c r="J296" s="46">
        <f t="shared" si="50"/>
        <v>504448.00000000006</v>
      </c>
      <c r="K296" s="46">
        <v>4.4800000000000004</v>
      </c>
      <c r="L296" s="47">
        <f t="shared" si="46"/>
        <v>918568</v>
      </c>
      <c r="M296" s="47">
        <f t="shared" si="47"/>
        <v>2180560</v>
      </c>
      <c r="N296" s="49">
        <f t="shared" si="48"/>
        <v>1537562.4</v>
      </c>
      <c r="O296" s="46">
        <f t="shared" si="51"/>
        <v>913499.99999999988</v>
      </c>
      <c r="P296" s="46">
        <f t="shared" si="52"/>
        <v>1120000</v>
      </c>
      <c r="Q296" s="46">
        <f t="shared" si="53"/>
        <v>2033500</v>
      </c>
      <c r="R296" s="48">
        <f t="shared" si="54"/>
        <v>1390502.4</v>
      </c>
      <c r="S296" s="46">
        <v>0</v>
      </c>
    </row>
    <row r="297" spans="1:19" ht="28.5" x14ac:dyDescent="0.35">
      <c r="A297" s="19" t="s">
        <v>16</v>
      </c>
      <c r="B297" s="19">
        <v>705000</v>
      </c>
      <c r="C297" s="19" t="s">
        <v>665</v>
      </c>
      <c r="D297" s="19"/>
      <c r="E297" s="46">
        <v>16.18</v>
      </c>
      <c r="F297" s="46">
        <f t="shared" si="44"/>
        <v>1300320</v>
      </c>
      <c r="G297" s="46">
        <f t="shared" si="45"/>
        <v>573104</v>
      </c>
      <c r="H297" s="46">
        <v>6.02</v>
      </c>
      <c r="I297" s="46">
        <f t="shared" si="49"/>
        <v>2814320</v>
      </c>
      <c r="J297" s="46">
        <f t="shared" si="50"/>
        <v>1144016</v>
      </c>
      <c r="K297" s="46">
        <v>10.16</v>
      </c>
      <c r="L297" s="47">
        <f t="shared" si="46"/>
        <v>1717120</v>
      </c>
      <c r="M297" s="47">
        <f t="shared" si="47"/>
        <v>4114640</v>
      </c>
      <c r="N297" s="49">
        <f t="shared" si="48"/>
        <v>2912656</v>
      </c>
      <c r="O297" s="46">
        <f t="shared" si="51"/>
        <v>1264200</v>
      </c>
      <c r="P297" s="46">
        <f t="shared" si="52"/>
        <v>2540000</v>
      </c>
      <c r="Q297" s="46">
        <f t="shared" si="53"/>
        <v>3804200</v>
      </c>
      <c r="R297" s="48">
        <f t="shared" si="54"/>
        <v>2602216</v>
      </c>
      <c r="S297" s="46">
        <v>0</v>
      </c>
    </row>
    <row r="298" spans="1:19" ht="16.5" x14ac:dyDescent="0.35">
      <c r="A298" s="19" t="s">
        <v>16</v>
      </c>
      <c r="B298" s="19">
        <v>705005</v>
      </c>
      <c r="C298" s="19" t="s">
        <v>666</v>
      </c>
      <c r="D298" s="19"/>
      <c r="E298" s="46">
        <v>13.2</v>
      </c>
      <c r="F298" s="46">
        <f t="shared" si="44"/>
        <v>1060560</v>
      </c>
      <c r="G298" s="46">
        <f t="shared" si="45"/>
        <v>467432</v>
      </c>
      <c r="H298" s="46">
        <v>4.91</v>
      </c>
      <c r="I298" s="46">
        <f t="shared" si="49"/>
        <v>2296329.9999999995</v>
      </c>
      <c r="J298" s="46">
        <f t="shared" si="50"/>
        <v>933453.99999999988</v>
      </c>
      <c r="K298" s="46">
        <v>8.2899999999999991</v>
      </c>
      <c r="L298" s="47">
        <f t="shared" si="46"/>
        <v>1400886</v>
      </c>
      <c r="M298" s="47">
        <f t="shared" si="47"/>
        <v>3356889.9999999995</v>
      </c>
      <c r="N298" s="49">
        <f t="shared" si="48"/>
        <v>2376269.7999999998</v>
      </c>
      <c r="O298" s="46">
        <f t="shared" si="51"/>
        <v>1031100</v>
      </c>
      <c r="P298" s="46">
        <f t="shared" si="52"/>
        <v>2072499.9999999998</v>
      </c>
      <c r="Q298" s="46">
        <f t="shared" si="53"/>
        <v>3103600</v>
      </c>
      <c r="R298" s="48">
        <f t="shared" si="54"/>
        <v>2122979.7999999998</v>
      </c>
      <c r="S298" s="46">
        <v>0</v>
      </c>
    </row>
    <row r="299" spans="1:19" ht="28.5" x14ac:dyDescent="0.35">
      <c r="A299" s="19" t="s">
        <v>16</v>
      </c>
      <c r="B299" s="19">
        <v>705010</v>
      </c>
      <c r="C299" s="19" t="s">
        <v>667</v>
      </c>
      <c r="D299" s="19"/>
      <c r="E299" s="46">
        <v>24.660000000000004</v>
      </c>
      <c r="F299" s="46">
        <f t="shared" si="44"/>
        <v>1864080.0000000002</v>
      </c>
      <c r="G299" s="46">
        <f t="shared" si="45"/>
        <v>821576.00000000012</v>
      </c>
      <c r="H299" s="46">
        <v>8.6300000000000008</v>
      </c>
      <c r="I299" s="46">
        <f t="shared" si="49"/>
        <v>4440310</v>
      </c>
      <c r="J299" s="46">
        <f t="shared" si="50"/>
        <v>1804978.0000000002</v>
      </c>
      <c r="K299" s="46">
        <v>16.03</v>
      </c>
      <c r="L299" s="47">
        <f t="shared" si="46"/>
        <v>2626554.0000000005</v>
      </c>
      <c r="M299" s="47">
        <f t="shared" si="47"/>
        <v>6304390</v>
      </c>
      <c r="N299" s="49">
        <f t="shared" si="48"/>
        <v>4465802.1999999993</v>
      </c>
      <c r="O299" s="46">
        <f t="shared" si="51"/>
        <v>1812300.0000000002</v>
      </c>
      <c r="P299" s="46">
        <f t="shared" si="52"/>
        <v>4007500.0000000005</v>
      </c>
      <c r="Q299" s="46">
        <f t="shared" si="53"/>
        <v>5819800.0000000009</v>
      </c>
      <c r="R299" s="48">
        <f t="shared" si="54"/>
        <v>3981212.2000000007</v>
      </c>
      <c r="S299" s="46">
        <v>0</v>
      </c>
    </row>
    <row r="300" spans="1:19" ht="28.5" x14ac:dyDescent="0.35">
      <c r="A300" s="19" t="s">
        <v>16</v>
      </c>
      <c r="B300" s="19">
        <v>705015</v>
      </c>
      <c r="C300" s="19" t="s">
        <v>668</v>
      </c>
      <c r="D300" s="19"/>
      <c r="E300" s="46">
        <v>61.65</v>
      </c>
      <c r="F300" s="46">
        <f t="shared" si="44"/>
        <v>4661280</v>
      </c>
      <c r="G300" s="46">
        <f t="shared" si="45"/>
        <v>2054415.9999999998</v>
      </c>
      <c r="H300" s="46">
        <v>21.58</v>
      </c>
      <c r="I300" s="46">
        <f t="shared" si="49"/>
        <v>11099390</v>
      </c>
      <c r="J300" s="46">
        <f t="shared" si="50"/>
        <v>4511882</v>
      </c>
      <c r="K300" s="46">
        <v>40.07</v>
      </c>
      <c r="L300" s="47">
        <f t="shared" si="46"/>
        <v>6566298</v>
      </c>
      <c r="M300" s="47">
        <f t="shared" si="47"/>
        <v>15760670</v>
      </c>
      <c r="N300" s="49">
        <f t="shared" si="48"/>
        <v>11164261.4</v>
      </c>
      <c r="O300" s="46">
        <f t="shared" si="51"/>
        <v>4531800</v>
      </c>
      <c r="P300" s="46">
        <f t="shared" si="52"/>
        <v>10017500</v>
      </c>
      <c r="Q300" s="46">
        <f t="shared" si="53"/>
        <v>14549300</v>
      </c>
      <c r="R300" s="48">
        <f t="shared" si="54"/>
        <v>9952891.4000000004</v>
      </c>
      <c r="S300" s="46">
        <v>0</v>
      </c>
    </row>
    <row r="301" spans="1:19" ht="42.75" x14ac:dyDescent="0.35">
      <c r="A301" s="19" t="s">
        <v>16</v>
      </c>
      <c r="B301" s="19">
        <v>705020</v>
      </c>
      <c r="C301" s="19" t="s">
        <v>669</v>
      </c>
      <c r="D301" s="19"/>
      <c r="E301" s="46">
        <v>61.65</v>
      </c>
      <c r="F301" s="46">
        <f t="shared" si="44"/>
        <v>4661280</v>
      </c>
      <c r="G301" s="46">
        <f t="shared" si="45"/>
        <v>2054415.9999999998</v>
      </c>
      <c r="H301" s="46">
        <v>21.58</v>
      </c>
      <c r="I301" s="46">
        <f t="shared" si="49"/>
        <v>11099390</v>
      </c>
      <c r="J301" s="46">
        <f t="shared" si="50"/>
        <v>4511882</v>
      </c>
      <c r="K301" s="46">
        <v>40.07</v>
      </c>
      <c r="L301" s="47">
        <f t="shared" si="46"/>
        <v>6566298</v>
      </c>
      <c r="M301" s="47">
        <f t="shared" si="47"/>
        <v>15760670</v>
      </c>
      <c r="N301" s="49">
        <f t="shared" si="48"/>
        <v>11164261.4</v>
      </c>
      <c r="O301" s="46">
        <f t="shared" si="51"/>
        <v>4531800</v>
      </c>
      <c r="P301" s="46">
        <f t="shared" si="52"/>
        <v>10017500</v>
      </c>
      <c r="Q301" s="46">
        <f t="shared" si="53"/>
        <v>14549300</v>
      </c>
      <c r="R301" s="48">
        <f t="shared" si="54"/>
        <v>9952891.4000000004</v>
      </c>
      <c r="S301" s="46">
        <v>0</v>
      </c>
    </row>
    <row r="302" spans="1:19" ht="16.5" x14ac:dyDescent="0.35">
      <c r="A302" s="19" t="s">
        <v>16</v>
      </c>
      <c r="B302" s="19">
        <v>705025</v>
      </c>
      <c r="C302" s="19" t="s">
        <v>670</v>
      </c>
      <c r="D302" s="19"/>
      <c r="E302" s="46">
        <v>15.629999999999999</v>
      </c>
      <c r="F302" s="46">
        <f t="shared" si="44"/>
        <v>1181520</v>
      </c>
      <c r="G302" s="46">
        <f t="shared" si="45"/>
        <v>520744</v>
      </c>
      <c r="H302" s="46">
        <v>5.47</v>
      </c>
      <c r="I302" s="46">
        <f t="shared" si="49"/>
        <v>2814320</v>
      </c>
      <c r="J302" s="46">
        <f t="shared" si="50"/>
        <v>1144016</v>
      </c>
      <c r="K302" s="46">
        <v>10.16</v>
      </c>
      <c r="L302" s="47">
        <f t="shared" si="46"/>
        <v>1664760</v>
      </c>
      <c r="M302" s="47">
        <f t="shared" si="47"/>
        <v>3995840</v>
      </c>
      <c r="N302" s="49">
        <f t="shared" si="48"/>
        <v>2830508</v>
      </c>
      <c r="O302" s="46">
        <f t="shared" si="51"/>
        <v>1148700</v>
      </c>
      <c r="P302" s="46">
        <f t="shared" si="52"/>
        <v>2540000</v>
      </c>
      <c r="Q302" s="46">
        <f t="shared" si="53"/>
        <v>3688700</v>
      </c>
      <c r="R302" s="48">
        <f t="shared" si="54"/>
        <v>2523368</v>
      </c>
      <c r="S302" s="46">
        <v>0</v>
      </c>
    </row>
    <row r="303" spans="1:19" ht="16.5" x14ac:dyDescent="0.35">
      <c r="A303" s="19" t="s">
        <v>16</v>
      </c>
      <c r="B303" s="19">
        <v>705030</v>
      </c>
      <c r="C303" s="19" t="s">
        <v>671</v>
      </c>
      <c r="D303" s="19"/>
      <c r="E303" s="46">
        <v>15.629999999999999</v>
      </c>
      <c r="F303" s="46">
        <f t="shared" si="44"/>
        <v>1181520</v>
      </c>
      <c r="G303" s="46">
        <f t="shared" si="45"/>
        <v>520744</v>
      </c>
      <c r="H303" s="46">
        <v>5.47</v>
      </c>
      <c r="I303" s="46">
        <f t="shared" si="49"/>
        <v>2814320</v>
      </c>
      <c r="J303" s="46">
        <f t="shared" si="50"/>
        <v>1144016</v>
      </c>
      <c r="K303" s="46">
        <v>10.16</v>
      </c>
      <c r="L303" s="47">
        <f t="shared" si="46"/>
        <v>1664760</v>
      </c>
      <c r="M303" s="47">
        <f t="shared" si="47"/>
        <v>3995840</v>
      </c>
      <c r="N303" s="49">
        <f t="shared" si="48"/>
        <v>2830508</v>
      </c>
      <c r="O303" s="46">
        <f t="shared" si="51"/>
        <v>1148700</v>
      </c>
      <c r="P303" s="46">
        <f t="shared" si="52"/>
        <v>2540000</v>
      </c>
      <c r="Q303" s="46">
        <f t="shared" si="53"/>
        <v>3688700</v>
      </c>
      <c r="R303" s="48">
        <f t="shared" si="54"/>
        <v>2523368</v>
      </c>
      <c r="S303" s="46">
        <v>0</v>
      </c>
    </row>
    <row r="304" spans="1:19" ht="16.5" x14ac:dyDescent="0.35">
      <c r="A304" s="19" t="s">
        <v>16</v>
      </c>
      <c r="B304" s="19">
        <v>705035</v>
      </c>
      <c r="C304" s="19" t="s">
        <v>672</v>
      </c>
      <c r="D304" s="19"/>
      <c r="E304" s="46">
        <v>18.77</v>
      </c>
      <c r="F304" s="46">
        <f t="shared" si="44"/>
        <v>1419120</v>
      </c>
      <c r="G304" s="46">
        <f t="shared" si="45"/>
        <v>625464</v>
      </c>
      <c r="H304" s="46">
        <v>6.57</v>
      </c>
      <c r="I304" s="46">
        <f t="shared" si="49"/>
        <v>3379400</v>
      </c>
      <c r="J304" s="46">
        <f t="shared" si="50"/>
        <v>1373720</v>
      </c>
      <c r="K304" s="46">
        <v>12.2</v>
      </c>
      <c r="L304" s="47">
        <f t="shared" si="46"/>
        <v>1999184</v>
      </c>
      <c r="M304" s="47">
        <f t="shared" si="47"/>
        <v>4798520</v>
      </c>
      <c r="N304" s="49">
        <f t="shared" si="48"/>
        <v>3399091.2</v>
      </c>
      <c r="O304" s="46">
        <f t="shared" si="51"/>
        <v>1379700</v>
      </c>
      <c r="P304" s="46">
        <f t="shared" si="52"/>
        <v>3050000</v>
      </c>
      <c r="Q304" s="46">
        <f t="shared" si="53"/>
        <v>4429700</v>
      </c>
      <c r="R304" s="48">
        <f t="shared" si="54"/>
        <v>3030271.2</v>
      </c>
      <c r="S304" s="46">
        <v>0</v>
      </c>
    </row>
    <row r="305" spans="1:19" ht="114" x14ac:dyDescent="0.35">
      <c r="A305" s="19" t="s">
        <v>16</v>
      </c>
      <c r="B305" s="19">
        <v>705040</v>
      </c>
      <c r="C305" s="19" t="s">
        <v>673</v>
      </c>
      <c r="D305" s="19" t="s">
        <v>674</v>
      </c>
      <c r="E305" s="46">
        <v>115</v>
      </c>
      <c r="F305" s="46">
        <f t="shared" si="44"/>
        <v>14040000</v>
      </c>
      <c r="G305" s="46">
        <f t="shared" si="45"/>
        <v>6188000</v>
      </c>
      <c r="H305" s="46">
        <v>65</v>
      </c>
      <c r="I305" s="46">
        <f t="shared" si="49"/>
        <v>13850000</v>
      </c>
      <c r="J305" s="46">
        <f t="shared" si="50"/>
        <v>5630000</v>
      </c>
      <c r="K305" s="46">
        <v>50</v>
      </c>
      <c r="L305" s="47">
        <f t="shared" si="46"/>
        <v>11818000</v>
      </c>
      <c r="M305" s="47">
        <f t="shared" si="47"/>
        <v>27890000</v>
      </c>
      <c r="N305" s="49">
        <f t="shared" si="48"/>
        <v>19617400</v>
      </c>
      <c r="O305" s="46">
        <f t="shared" si="51"/>
        <v>13650000</v>
      </c>
      <c r="P305" s="46">
        <f t="shared" si="52"/>
        <v>12500000</v>
      </c>
      <c r="Q305" s="46">
        <f t="shared" si="53"/>
        <v>26150000</v>
      </c>
      <c r="R305" s="48">
        <f t="shared" si="54"/>
        <v>17877400</v>
      </c>
      <c r="S305" s="46">
        <v>0</v>
      </c>
    </row>
    <row r="306" spans="1:19" ht="85.5" x14ac:dyDescent="0.35">
      <c r="A306" s="19" t="s">
        <v>16</v>
      </c>
      <c r="B306" s="19">
        <v>705045</v>
      </c>
      <c r="C306" s="19" t="s">
        <v>675</v>
      </c>
      <c r="D306" s="19" t="s">
        <v>676</v>
      </c>
      <c r="E306" s="46">
        <v>160</v>
      </c>
      <c r="F306" s="46">
        <f t="shared" si="44"/>
        <v>12960000</v>
      </c>
      <c r="G306" s="46">
        <f t="shared" si="45"/>
        <v>5712000</v>
      </c>
      <c r="H306" s="46">
        <v>60</v>
      </c>
      <c r="I306" s="46">
        <f t="shared" si="49"/>
        <v>27700000</v>
      </c>
      <c r="J306" s="46">
        <f t="shared" si="50"/>
        <v>11260000</v>
      </c>
      <c r="K306" s="46">
        <v>100</v>
      </c>
      <c r="L306" s="47">
        <f t="shared" si="46"/>
        <v>16972000</v>
      </c>
      <c r="M306" s="47">
        <f t="shared" si="47"/>
        <v>40660000</v>
      </c>
      <c r="N306" s="49">
        <f t="shared" si="48"/>
        <v>28779600</v>
      </c>
      <c r="O306" s="46">
        <f t="shared" si="51"/>
        <v>12600000</v>
      </c>
      <c r="P306" s="46">
        <f t="shared" si="52"/>
        <v>25000000</v>
      </c>
      <c r="Q306" s="46">
        <f t="shared" si="53"/>
        <v>37600000</v>
      </c>
      <c r="R306" s="48">
        <f t="shared" si="54"/>
        <v>25719600</v>
      </c>
      <c r="S306" s="46">
        <v>0</v>
      </c>
    </row>
    <row r="307" spans="1:19" ht="114" x14ac:dyDescent="0.35">
      <c r="A307" s="19" t="s">
        <v>16</v>
      </c>
      <c r="B307" s="19">
        <v>705050</v>
      </c>
      <c r="C307" s="19" t="s">
        <v>677</v>
      </c>
      <c r="D307" s="19" t="s">
        <v>678</v>
      </c>
      <c r="E307" s="46">
        <v>160</v>
      </c>
      <c r="F307" s="46">
        <f t="shared" si="44"/>
        <v>12960000</v>
      </c>
      <c r="G307" s="46">
        <f t="shared" si="45"/>
        <v>5712000</v>
      </c>
      <c r="H307" s="46">
        <v>60</v>
      </c>
      <c r="I307" s="46">
        <f t="shared" si="49"/>
        <v>27700000</v>
      </c>
      <c r="J307" s="46">
        <f t="shared" si="50"/>
        <v>11260000</v>
      </c>
      <c r="K307" s="46">
        <v>100</v>
      </c>
      <c r="L307" s="47">
        <f t="shared" si="46"/>
        <v>16972000</v>
      </c>
      <c r="M307" s="47">
        <f t="shared" si="47"/>
        <v>40660000</v>
      </c>
      <c r="N307" s="49">
        <f t="shared" si="48"/>
        <v>28779600</v>
      </c>
      <c r="O307" s="46">
        <f t="shared" si="51"/>
        <v>12600000</v>
      </c>
      <c r="P307" s="46">
        <f t="shared" si="52"/>
        <v>25000000</v>
      </c>
      <c r="Q307" s="46">
        <f t="shared" si="53"/>
        <v>37600000</v>
      </c>
      <c r="R307" s="48">
        <f t="shared" si="54"/>
        <v>25719600</v>
      </c>
      <c r="S307" s="46">
        <v>0</v>
      </c>
    </row>
    <row r="308" spans="1:19" ht="85.5" x14ac:dyDescent="0.35">
      <c r="A308" s="19" t="s">
        <v>16</v>
      </c>
      <c r="B308" s="19">
        <v>705055</v>
      </c>
      <c r="C308" s="19" t="s">
        <v>679</v>
      </c>
      <c r="D308" s="19" t="s">
        <v>676</v>
      </c>
      <c r="E308" s="46">
        <v>160</v>
      </c>
      <c r="F308" s="46">
        <f t="shared" si="44"/>
        <v>12960000</v>
      </c>
      <c r="G308" s="46">
        <f t="shared" si="45"/>
        <v>5712000</v>
      </c>
      <c r="H308" s="46">
        <v>60</v>
      </c>
      <c r="I308" s="46">
        <f t="shared" si="49"/>
        <v>27700000</v>
      </c>
      <c r="J308" s="46">
        <f t="shared" si="50"/>
        <v>11260000</v>
      </c>
      <c r="K308" s="46">
        <v>100</v>
      </c>
      <c r="L308" s="47">
        <f t="shared" si="46"/>
        <v>16972000</v>
      </c>
      <c r="M308" s="47">
        <f t="shared" si="47"/>
        <v>40660000</v>
      </c>
      <c r="N308" s="49">
        <f t="shared" si="48"/>
        <v>28779600</v>
      </c>
      <c r="O308" s="46">
        <f t="shared" si="51"/>
        <v>12600000</v>
      </c>
      <c r="P308" s="46">
        <f t="shared" si="52"/>
        <v>25000000</v>
      </c>
      <c r="Q308" s="46">
        <f t="shared" si="53"/>
        <v>37600000</v>
      </c>
      <c r="R308" s="48">
        <f t="shared" si="54"/>
        <v>25719600</v>
      </c>
      <c r="S308" s="46">
        <v>0</v>
      </c>
    </row>
    <row r="309" spans="1:19" ht="42.75" x14ac:dyDescent="0.35">
      <c r="A309" s="19" t="s">
        <v>49</v>
      </c>
      <c r="B309" s="92">
        <v>705060</v>
      </c>
      <c r="C309" s="92" t="s">
        <v>680</v>
      </c>
      <c r="D309" s="92"/>
      <c r="E309" s="93">
        <v>164</v>
      </c>
      <c r="F309" s="93">
        <f t="shared" si="44"/>
        <v>12960000</v>
      </c>
      <c r="G309" s="93">
        <f t="shared" si="45"/>
        <v>5712000</v>
      </c>
      <c r="H309" s="93">
        <v>60</v>
      </c>
      <c r="I309" s="93">
        <f t="shared" si="49"/>
        <v>28808000</v>
      </c>
      <c r="J309" s="93">
        <f t="shared" si="50"/>
        <v>11710400</v>
      </c>
      <c r="K309" s="93">
        <v>104</v>
      </c>
      <c r="L309" s="93">
        <f t="shared" si="46"/>
        <v>17422400</v>
      </c>
      <c r="M309" s="93">
        <f t="shared" si="47"/>
        <v>41768000</v>
      </c>
      <c r="N309" s="94">
        <f t="shared" si="48"/>
        <v>29572320</v>
      </c>
      <c r="O309" s="93">
        <f t="shared" si="51"/>
        <v>12600000</v>
      </c>
      <c r="P309" s="93">
        <f t="shared" si="52"/>
        <v>26000000</v>
      </c>
      <c r="Q309" s="93">
        <f t="shared" si="53"/>
        <v>38600000</v>
      </c>
      <c r="R309" s="94">
        <f t="shared" si="54"/>
        <v>26404320</v>
      </c>
      <c r="S309" s="93">
        <v>0</v>
      </c>
    </row>
    <row r="310" spans="1:19" ht="42.75" x14ac:dyDescent="0.35">
      <c r="A310" s="19" t="s">
        <v>49</v>
      </c>
      <c r="B310" s="19">
        <v>705065</v>
      </c>
      <c r="C310" s="19" t="s">
        <v>681</v>
      </c>
      <c r="D310" s="19"/>
      <c r="E310" s="46">
        <v>159</v>
      </c>
      <c r="F310" s="46">
        <f t="shared" si="44"/>
        <v>8208000</v>
      </c>
      <c r="G310" s="46">
        <f t="shared" si="45"/>
        <v>3617600</v>
      </c>
      <c r="H310" s="46">
        <v>38</v>
      </c>
      <c r="I310" s="46">
        <f t="shared" si="49"/>
        <v>33517000</v>
      </c>
      <c r="J310" s="46">
        <f t="shared" si="50"/>
        <v>13624600</v>
      </c>
      <c r="K310" s="46">
        <v>121</v>
      </c>
      <c r="L310" s="47">
        <f t="shared" si="46"/>
        <v>17242200</v>
      </c>
      <c r="M310" s="47">
        <f t="shared" si="47"/>
        <v>41725000</v>
      </c>
      <c r="N310" s="49">
        <f t="shared" si="48"/>
        <v>29655460</v>
      </c>
      <c r="O310" s="46">
        <f t="shared" si="51"/>
        <v>7980000</v>
      </c>
      <c r="P310" s="46">
        <f t="shared" si="52"/>
        <v>30250000</v>
      </c>
      <c r="Q310" s="46">
        <f t="shared" si="53"/>
        <v>38230000</v>
      </c>
      <c r="R310" s="48">
        <f t="shared" si="54"/>
        <v>26160460</v>
      </c>
      <c r="S310" s="46">
        <v>0</v>
      </c>
    </row>
    <row r="311" spans="1:19" ht="42.75" x14ac:dyDescent="0.35">
      <c r="A311" s="19" t="s">
        <v>49</v>
      </c>
      <c r="B311" s="19">
        <v>705070</v>
      </c>
      <c r="C311" s="19" t="s">
        <v>682</v>
      </c>
      <c r="D311" s="19"/>
      <c r="E311" s="46">
        <v>159</v>
      </c>
      <c r="F311" s="46">
        <f t="shared" si="44"/>
        <v>8208000</v>
      </c>
      <c r="G311" s="46">
        <f t="shared" si="45"/>
        <v>3617600</v>
      </c>
      <c r="H311" s="46">
        <v>38</v>
      </c>
      <c r="I311" s="46">
        <f t="shared" si="49"/>
        <v>33517000</v>
      </c>
      <c r="J311" s="46">
        <f t="shared" si="50"/>
        <v>13624600</v>
      </c>
      <c r="K311" s="46">
        <v>121</v>
      </c>
      <c r="L311" s="47">
        <f t="shared" si="46"/>
        <v>17242200</v>
      </c>
      <c r="M311" s="47">
        <f t="shared" si="47"/>
        <v>41725000</v>
      </c>
      <c r="N311" s="49">
        <f t="shared" si="48"/>
        <v>29655460</v>
      </c>
      <c r="O311" s="46">
        <f t="shared" si="51"/>
        <v>7980000</v>
      </c>
      <c r="P311" s="46">
        <f t="shared" si="52"/>
        <v>30250000</v>
      </c>
      <c r="Q311" s="46">
        <f t="shared" si="53"/>
        <v>38230000</v>
      </c>
      <c r="R311" s="48">
        <f t="shared" si="54"/>
        <v>26160460</v>
      </c>
      <c r="S311" s="46">
        <v>0</v>
      </c>
    </row>
    <row r="312" spans="1:19" ht="28.5" x14ac:dyDescent="0.35">
      <c r="A312" s="19" t="s">
        <v>16</v>
      </c>
      <c r="B312" s="19">
        <v>705075</v>
      </c>
      <c r="C312" s="19" t="s">
        <v>683</v>
      </c>
      <c r="D312" s="19"/>
      <c r="E312" s="46">
        <v>14.73</v>
      </c>
      <c r="F312" s="46">
        <f t="shared" si="44"/>
        <v>1520640</v>
      </c>
      <c r="G312" s="46">
        <f t="shared" si="45"/>
        <v>670208</v>
      </c>
      <c r="H312" s="46">
        <v>7.04</v>
      </c>
      <c r="I312" s="46">
        <f t="shared" si="49"/>
        <v>2130130</v>
      </c>
      <c r="J312" s="46">
        <f t="shared" si="50"/>
        <v>865894</v>
      </c>
      <c r="K312" s="46">
        <v>7.69</v>
      </c>
      <c r="L312" s="47">
        <f t="shared" si="46"/>
        <v>1536102</v>
      </c>
      <c r="M312" s="47">
        <f t="shared" si="47"/>
        <v>3650770</v>
      </c>
      <c r="N312" s="49">
        <f t="shared" si="48"/>
        <v>2575498.6</v>
      </c>
      <c r="O312" s="46">
        <f t="shared" si="51"/>
        <v>1478400</v>
      </c>
      <c r="P312" s="46">
        <f t="shared" si="52"/>
        <v>1922500</v>
      </c>
      <c r="Q312" s="46">
        <f t="shared" si="53"/>
        <v>3400900</v>
      </c>
      <c r="R312" s="48">
        <f t="shared" si="54"/>
        <v>2325628.6</v>
      </c>
      <c r="S312" s="46">
        <v>0</v>
      </c>
    </row>
    <row r="313" spans="1:19" ht="71.25" x14ac:dyDescent="0.35">
      <c r="A313" s="19" t="s">
        <v>16</v>
      </c>
      <c r="B313" s="92">
        <v>705080</v>
      </c>
      <c r="C313" s="92" t="s">
        <v>684</v>
      </c>
      <c r="D313" s="92" t="s">
        <v>685</v>
      </c>
      <c r="E313" s="93">
        <v>7.3599999999999994</v>
      </c>
      <c r="F313" s="93">
        <f t="shared" si="44"/>
        <v>654480</v>
      </c>
      <c r="G313" s="93">
        <f t="shared" si="45"/>
        <v>288456</v>
      </c>
      <c r="H313" s="93">
        <v>3.03</v>
      </c>
      <c r="I313" s="93">
        <f t="shared" si="49"/>
        <v>1199410</v>
      </c>
      <c r="J313" s="93">
        <f t="shared" si="50"/>
        <v>487558</v>
      </c>
      <c r="K313" s="93">
        <v>4.33</v>
      </c>
      <c r="L313" s="93">
        <f t="shared" si="46"/>
        <v>776014</v>
      </c>
      <c r="M313" s="93">
        <f t="shared" si="47"/>
        <v>1853890</v>
      </c>
      <c r="N313" s="94">
        <f t="shared" si="48"/>
        <v>1310680.2000000002</v>
      </c>
      <c r="O313" s="93">
        <f t="shared" si="51"/>
        <v>636300</v>
      </c>
      <c r="P313" s="93">
        <f t="shared" si="52"/>
        <v>1082500</v>
      </c>
      <c r="Q313" s="93">
        <f t="shared" si="53"/>
        <v>1718800</v>
      </c>
      <c r="R313" s="94">
        <f t="shared" si="54"/>
        <v>1175590.2000000002</v>
      </c>
      <c r="S313" s="93">
        <v>0</v>
      </c>
    </row>
    <row r="314" spans="1:19" ht="57" x14ac:dyDescent="0.35">
      <c r="A314" s="19" t="s">
        <v>16</v>
      </c>
      <c r="B314" s="92">
        <v>705085</v>
      </c>
      <c r="C314" s="92" t="s">
        <v>686</v>
      </c>
      <c r="D314" s="92"/>
      <c r="E314" s="93">
        <v>9.8699999999999992</v>
      </c>
      <c r="F314" s="93">
        <f t="shared" si="44"/>
        <v>876959.99999999988</v>
      </c>
      <c r="G314" s="93">
        <f t="shared" si="45"/>
        <v>386511.99999999994</v>
      </c>
      <c r="H314" s="93">
        <v>4.0599999999999996</v>
      </c>
      <c r="I314" s="93">
        <f t="shared" si="49"/>
        <v>1609370</v>
      </c>
      <c r="J314" s="93">
        <f t="shared" si="50"/>
        <v>654206</v>
      </c>
      <c r="K314" s="93">
        <v>5.81</v>
      </c>
      <c r="L314" s="93">
        <f t="shared" si="46"/>
        <v>1040718</v>
      </c>
      <c r="M314" s="93">
        <f t="shared" si="47"/>
        <v>2486330</v>
      </c>
      <c r="N314" s="94">
        <f t="shared" si="48"/>
        <v>1757827.4</v>
      </c>
      <c r="O314" s="93">
        <f t="shared" si="51"/>
        <v>852599.99999999988</v>
      </c>
      <c r="P314" s="93">
        <f t="shared" si="52"/>
        <v>1452500</v>
      </c>
      <c r="Q314" s="93">
        <f t="shared" si="53"/>
        <v>2305100</v>
      </c>
      <c r="R314" s="94">
        <f t="shared" si="54"/>
        <v>1576597.4</v>
      </c>
      <c r="S314" s="93">
        <v>0</v>
      </c>
    </row>
    <row r="315" spans="1:19" ht="28.5" x14ac:dyDescent="0.35">
      <c r="A315" s="104" t="s">
        <v>49</v>
      </c>
      <c r="B315" s="104">
        <v>705090</v>
      </c>
      <c r="C315" s="104" t="s">
        <v>687</v>
      </c>
      <c r="D315" s="104"/>
      <c r="E315" s="47">
        <v>105</v>
      </c>
      <c r="F315" s="47">
        <f t="shared" si="44"/>
        <v>4320000</v>
      </c>
      <c r="G315" s="47">
        <f t="shared" si="45"/>
        <v>1904000</v>
      </c>
      <c r="H315" s="47">
        <v>20</v>
      </c>
      <c r="I315" s="47">
        <f t="shared" si="49"/>
        <v>23545000</v>
      </c>
      <c r="J315" s="47">
        <f t="shared" si="50"/>
        <v>9571000</v>
      </c>
      <c r="K315" s="47">
        <v>85</v>
      </c>
      <c r="L315" s="47">
        <f t="shared" si="46"/>
        <v>11475000</v>
      </c>
      <c r="M315" s="47">
        <f t="shared" si="47"/>
        <v>27865000</v>
      </c>
      <c r="N315" s="49">
        <f t="shared" si="48"/>
        <v>19832500</v>
      </c>
      <c r="O315" s="47">
        <f t="shared" si="51"/>
        <v>4200000</v>
      </c>
      <c r="P315" s="47">
        <f t="shared" si="52"/>
        <v>21250000</v>
      </c>
      <c r="Q315" s="47">
        <f t="shared" si="53"/>
        <v>25450000</v>
      </c>
      <c r="R315" s="49">
        <f t="shared" si="54"/>
        <v>17417500</v>
      </c>
      <c r="S315" s="47">
        <v>0</v>
      </c>
    </row>
    <row r="316" spans="1:19" ht="135" customHeight="1" x14ac:dyDescent="0.35">
      <c r="A316" s="19" t="s">
        <v>16</v>
      </c>
      <c r="B316" s="19">
        <v>705290</v>
      </c>
      <c r="C316" s="19" t="s">
        <v>688</v>
      </c>
      <c r="D316" s="19" t="s">
        <v>2133</v>
      </c>
      <c r="E316" s="46">
        <v>5</v>
      </c>
      <c r="F316" s="46">
        <f t="shared" si="44"/>
        <v>1080000</v>
      </c>
      <c r="G316" s="46">
        <f t="shared" si="45"/>
        <v>476000</v>
      </c>
      <c r="H316" s="46">
        <v>5</v>
      </c>
      <c r="I316" s="46">
        <f t="shared" si="49"/>
        <v>0</v>
      </c>
      <c r="J316" s="46">
        <f t="shared" si="50"/>
        <v>0</v>
      </c>
      <c r="K316" s="46"/>
      <c r="L316" s="47">
        <f t="shared" si="46"/>
        <v>476000</v>
      </c>
      <c r="M316" s="47">
        <f t="shared" si="47"/>
        <v>1080000</v>
      </c>
      <c r="N316" s="49">
        <f t="shared" si="48"/>
        <v>746800</v>
      </c>
      <c r="O316" s="46">
        <f t="shared" si="51"/>
        <v>1050000</v>
      </c>
      <c r="P316" s="46">
        <f t="shared" si="52"/>
        <v>0</v>
      </c>
      <c r="Q316" s="46">
        <f t="shared" si="53"/>
        <v>1050000</v>
      </c>
      <c r="R316" s="48">
        <f t="shared" si="54"/>
        <v>716800</v>
      </c>
      <c r="S316" s="46">
        <v>0</v>
      </c>
    </row>
    <row r="317" spans="1:19" ht="128.25" customHeight="1" x14ac:dyDescent="0.35">
      <c r="A317" s="19" t="s">
        <v>16</v>
      </c>
      <c r="B317" s="19">
        <v>705295</v>
      </c>
      <c r="C317" s="19" t="s">
        <v>689</v>
      </c>
      <c r="D317" s="19" t="s">
        <v>690</v>
      </c>
      <c r="E317" s="46">
        <v>3</v>
      </c>
      <c r="F317" s="46">
        <f t="shared" si="44"/>
        <v>648000</v>
      </c>
      <c r="G317" s="46">
        <f t="shared" si="45"/>
        <v>285600</v>
      </c>
      <c r="H317" s="46">
        <v>3</v>
      </c>
      <c r="I317" s="46">
        <f t="shared" si="49"/>
        <v>0</v>
      </c>
      <c r="J317" s="46">
        <f t="shared" si="50"/>
        <v>0</v>
      </c>
      <c r="K317" s="46"/>
      <c r="L317" s="47">
        <f t="shared" si="46"/>
        <v>285600</v>
      </c>
      <c r="M317" s="47">
        <f t="shared" si="47"/>
        <v>648000</v>
      </c>
      <c r="N317" s="49">
        <f t="shared" si="48"/>
        <v>448080</v>
      </c>
      <c r="O317" s="46">
        <f t="shared" si="51"/>
        <v>630000</v>
      </c>
      <c r="P317" s="46">
        <f t="shared" si="52"/>
        <v>0</v>
      </c>
      <c r="Q317" s="46">
        <f t="shared" si="53"/>
        <v>630000</v>
      </c>
      <c r="R317" s="48">
        <f t="shared" si="54"/>
        <v>430080</v>
      </c>
      <c r="S317" s="46">
        <v>0</v>
      </c>
    </row>
    <row r="318" spans="1:19" ht="90.75" customHeight="1" x14ac:dyDescent="0.35">
      <c r="A318" s="19" t="s">
        <v>49</v>
      </c>
      <c r="B318" s="19">
        <v>901675</v>
      </c>
      <c r="C318" s="50" t="s">
        <v>691</v>
      </c>
      <c r="D318" s="50" t="s">
        <v>692</v>
      </c>
      <c r="E318" s="46">
        <v>2.5</v>
      </c>
      <c r="F318" s="46">
        <f t="shared" si="44"/>
        <v>324000</v>
      </c>
      <c r="G318" s="46">
        <f t="shared" si="45"/>
        <v>142800</v>
      </c>
      <c r="H318" s="46">
        <v>1.5</v>
      </c>
      <c r="I318" s="46">
        <f t="shared" si="49"/>
        <v>277000</v>
      </c>
      <c r="J318" s="46">
        <f t="shared" si="50"/>
        <v>112600</v>
      </c>
      <c r="K318" s="46">
        <v>1</v>
      </c>
      <c r="L318" s="47">
        <f t="shared" si="46"/>
        <v>255400</v>
      </c>
      <c r="M318" s="47">
        <f t="shared" si="47"/>
        <v>601000</v>
      </c>
      <c r="N318" s="49">
        <f t="shared" si="48"/>
        <v>422220</v>
      </c>
      <c r="O318" s="46">
        <f t="shared" si="51"/>
        <v>315000</v>
      </c>
      <c r="P318" s="46">
        <f t="shared" si="52"/>
        <v>250000</v>
      </c>
      <c r="Q318" s="46">
        <f t="shared" si="53"/>
        <v>565000</v>
      </c>
      <c r="R318" s="48">
        <f t="shared" si="54"/>
        <v>386220</v>
      </c>
      <c r="S318" s="46">
        <v>0</v>
      </c>
    </row>
  </sheetData>
  <mergeCells count="1">
    <mergeCell ref="A1:S1"/>
  </mergeCells>
  <pageMargins left="0.70866141732283472" right="0.70866141732283472" top="0.74803149606299213" bottom="0.74803149606299213" header="0.31496062992125984" footer="0.31496062992125984"/>
  <pageSetup paperSize="9" scale="1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S84"/>
  <sheetViews>
    <sheetView rightToLeft="1" zoomScale="130" zoomScaleNormal="130" workbookViewId="0">
      <selection activeCell="A20" sqref="A20"/>
    </sheetView>
  </sheetViews>
  <sheetFormatPr defaultRowHeight="15" x14ac:dyDescent="0.25"/>
  <cols>
    <col min="1" max="1" width="7.140625" customWidth="1"/>
    <col min="3" max="3" width="22.140625" style="4" customWidth="1"/>
    <col min="5" max="5" width="7.7109375" customWidth="1"/>
    <col min="6" max="6" width="8" bestFit="1" customWidth="1"/>
    <col min="7" max="7" width="7.5703125" customWidth="1"/>
    <col min="8" max="8" width="6.42578125" customWidth="1"/>
    <col min="9" max="9" width="9.85546875" customWidth="1"/>
    <col min="10" max="10" width="6.140625" hidden="1" customWidth="1"/>
    <col min="11" max="11" width="5.140625" customWidth="1"/>
    <col min="12" max="12" width="9.140625" customWidth="1"/>
    <col min="13" max="13" width="8.42578125" customWidth="1"/>
    <col min="14" max="14" width="10" customWidth="1"/>
    <col min="15" max="15" width="8.140625" customWidth="1"/>
    <col min="16" max="16" width="9.140625" customWidth="1"/>
    <col min="17" max="17" width="8.7109375" customWidth="1"/>
    <col min="18" max="18" width="9.85546875" customWidth="1"/>
    <col min="19" max="19" width="5.42578125" customWidth="1"/>
  </cols>
  <sheetData>
    <row r="1" spans="1:19" ht="32.25" customHeight="1" x14ac:dyDescent="0.25">
      <c r="A1" s="196" t="s">
        <v>695</v>
      </c>
      <c r="B1" s="197"/>
      <c r="C1" s="197"/>
      <c r="D1" s="197"/>
      <c r="E1" s="197"/>
      <c r="F1" s="197"/>
      <c r="G1" s="197"/>
      <c r="H1" s="197"/>
      <c r="I1" s="197"/>
      <c r="J1" s="197"/>
      <c r="K1" s="197"/>
      <c r="L1" s="197"/>
      <c r="M1" s="197"/>
      <c r="N1" s="197"/>
      <c r="O1" s="197"/>
      <c r="P1" s="197"/>
      <c r="Q1" s="197"/>
      <c r="R1" s="197"/>
      <c r="S1" s="198"/>
    </row>
    <row r="2" spans="1:19" ht="37.5" customHeight="1" thickBot="1" x14ac:dyDescent="0.3">
      <c r="A2" s="63" t="s">
        <v>1</v>
      </c>
      <c r="B2" s="64" t="s">
        <v>305</v>
      </c>
      <c r="C2" s="64" t="s">
        <v>306</v>
      </c>
      <c r="D2" s="64" t="s">
        <v>4</v>
      </c>
      <c r="E2" s="64" t="s">
        <v>307</v>
      </c>
      <c r="F2" s="64" t="s">
        <v>362</v>
      </c>
      <c r="G2" s="64" t="s">
        <v>363</v>
      </c>
      <c r="H2" s="64" t="s">
        <v>310</v>
      </c>
      <c r="I2" s="64" t="s">
        <v>364</v>
      </c>
      <c r="J2" s="64" t="s">
        <v>365</v>
      </c>
      <c r="K2" s="64" t="s">
        <v>7</v>
      </c>
      <c r="L2" s="64" t="s">
        <v>313</v>
      </c>
      <c r="M2" s="64" t="s">
        <v>2224</v>
      </c>
      <c r="N2" s="65" t="s">
        <v>357</v>
      </c>
      <c r="O2" s="65" t="s">
        <v>2219</v>
      </c>
      <c r="P2" s="65" t="s">
        <v>2221</v>
      </c>
      <c r="Q2" s="65" t="s">
        <v>319</v>
      </c>
      <c r="R2" s="65" t="s">
        <v>777</v>
      </c>
      <c r="S2" s="66" t="s">
        <v>8</v>
      </c>
    </row>
    <row r="3" spans="1:19" ht="15.75" x14ac:dyDescent="0.25">
      <c r="A3" s="67" t="s">
        <v>16</v>
      </c>
      <c r="B3" s="67">
        <v>701500</v>
      </c>
      <c r="C3" s="20" t="s">
        <v>696</v>
      </c>
      <c r="D3" s="67"/>
      <c r="E3" s="67">
        <v>2.4000000000000004</v>
      </c>
      <c r="F3" s="55">
        <f t="shared" ref="F3:F66" si="0">H3*216000</f>
        <v>345600</v>
      </c>
      <c r="G3" s="55">
        <f t="shared" ref="G3:G66" si="1">H3*95200</f>
        <v>152320</v>
      </c>
      <c r="H3" s="67">
        <v>1.6</v>
      </c>
      <c r="I3" s="55">
        <f t="shared" ref="I3:I34" si="2">K3*277000</f>
        <v>221600</v>
      </c>
      <c r="J3" s="55">
        <f t="shared" ref="J3:J34" si="3">112600*K3</f>
        <v>90080</v>
      </c>
      <c r="K3" s="67">
        <v>0.8</v>
      </c>
      <c r="L3" s="68">
        <f t="shared" ref="L3:L34" si="4">J3+G3</f>
        <v>242400</v>
      </c>
      <c r="M3" s="68">
        <f t="shared" ref="M3:M34" si="5">I3+F3</f>
        <v>567200</v>
      </c>
      <c r="N3" s="69">
        <f t="shared" ref="N3:N34" si="6">M3-(L3*70%)</f>
        <v>397520</v>
      </c>
      <c r="O3" s="55">
        <f>H3*210000</f>
        <v>336000</v>
      </c>
      <c r="P3" s="55">
        <f>K3*240000</f>
        <v>192000</v>
      </c>
      <c r="Q3" s="55">
        <f>O3+P3</f>
        <v>528000</v>
      </c>
      <c r="R3" s="55">
        <f>Q3-(L3*70%)</f>
        <v>358320</v>
      </c>
      <c r="S3" s="67">
        <v>0</v>
      </c>
    </row>
    <row r="4" spans="1:19" ht="31.5" x14ac:dyDescent="0.25">
      <c r="A4" s="51" t="s">
        <v>16</v>
      </c>
      <c r="B4" s="51">
        <v>701505</v>
      </c>
      <c r="C4" s="8" t="s">
        <v>315</v>
      </c>
      <c r="D4" s="21"/>
      <c r="E4" s="51">
        <v>2</v>
      </c>
      <c r="F4" s="52">
        <f t="shared" si="0"/>
        <v>280800</v>
      </c>
      <c r="G4" s="52">
        <f t="shared" si="1"/>
        <v>123760</v>
      </c>
      <c r="H4" s="51">
        <v>1.3</v>
      </c>
      <c r="I4" s="52">
        <f t="shared" si="2"/>
        <v>193900</v>
      </c>
      <c r="J4" s="52">
        <f t="shared" si="3"/>
        <v>78820</v>
      </c>
      <c r="K4" s="51">
        <v>0.7</v>
      </c>
      <c r="L4" s="53">
        <f t="shared" si="4"/>
        <v>202580</v>
      </c>
      <c r="M4" s="53">
        <f t="shared" si="5"/>
        <v>474700</v>
      </c>
      <c r="N4" s="54">
        <f t="shared" si="6"/>
        <v>332894</v>
      </c>
      <c r="O4" s="55">
        <f t="shared" ref="O4:O67" si="7">H4*210000</f>
        <v>273000</v>
      </c>
      <c r="P4" s="55">
        <f t="shared" ref="P4:P67" si="8">K4*240000</f>
        <v>168000</v>
      </c>
      <c r="Q4" s="55">
        <f t="shared" ref="Q4:Q67" si="9">O4+P4</f>
        <v>441000</v>
      </c>
      <c r="R4" s="55">
        <f t="shared" ref="R4:R67" si="10">Q4-(L4*70%)</f>
        <v>299194</v>
      </c>
      <c r="S4" s="51">
        <v>0</v>
      </c>
    </row>
    <row r="5" spans="1:19" ht="31.5" x14ac:dyDescent="0.25">
      <c r="A5" s="51" t="s">
        <v>16</v>
      </c>
      <c r="B5" s="51">
        <v>701510</v>
      </c>
      <c r="C5" s="8" t="s">
        <v>697</v>
      </c>
      <c r="D5" s="21"/>
      <c r="E5" s="51">
        <v>2</v>
      </c>
      <c r="F5" s="52">
        <f t="shared" si="0"/>
        <v>280800</v>
      </c>
      <c r="G5" s="52">
        <f t="shared" si="1"/>
        <v>123760</v>
      </c>
      <c r="H5" s="51">
        <v>1.3</v>
      </c>
      <c r="I5" s="52">
        <f t="shared" si="2"/>
        <v>193900</v>
      </c>
      <c r="J5" s="52">
        <f t="shared" si="3"/>
        <v>78820</v>
      </c>
      <c r="K5" s="51">
        <v>0.7</v>
      </c>
      <c r="L5" s="53">
        <f t="shared" si="4"/>
        <v>202580</v>
      </c>
      <c r="M5" s="53">
        <f t="shared" si="5"/>
        <v>474700</v>
      </c>
      <c r="N5" s="54">
        <f t="shared" si="6"/>
        <v>332894</v>
      </c>
      <c r="O5" s="55">
        <f t="shared" si="7"/>
        <v>273000</v>
      </c>
      <c r="P5" s="55">
        <f t="shared" si="8"/>
        <v>168000</v>
      </c>
      <c r="Q5" s="55">
        <f t="shared" si="9"/>
        <v>441000</v>
      </c>
      <c r="R5" s="55">
        <f t="shared" si="10"/>
        <v>299194</v>
      </c>
      <c r="S5" s="51">
        <v>0</v>
      </c>
    </row>
    <row r="6" spans="1:19" ht="31.5" x14ac:dyDescent="0.25">
      <c r="A6" s="51" t="s">
        <v>16</v>
      </c>
      <c r="B6" s="51">
        <v>701515</v>
      </c>
      <c r="C6" s="8" t="s">
        <v>316</v>
      </c>
      <c r="D6" s="21"/>
      <c r="E6" s="51">
        <v>2.5</v>
      </c>
      <c r="F6" s="52">
        <f t="shared" si="0"/>
        <v>367200</v>
      </c>
      <c r="G6" s="52">
        <f t="shared" si="1"/>
        <v>161840</v>
      </c>
      <c r="H6" s="51">
        <v>1.7</v>
      </c>
      <c r="I6" s="52">
        <f t="shared" si="2"/>
        <v>221600</v>
      </c>
      <c r="J6" s="52">
        <f t="shared" si="3"/>
        <v>90080</v>
      </c>
      <c r="K6" s="51">
        <v>0.8</v>
      </c>
      <c r="L6" s="53">
        <f t="shared" si="4"/>
        <v>251920</v>
      </c>
      <c r="M6" s="53">
        <f t="shared" si="5"/>
        <v>588800</v>
      </c>
      <c r="N6" s="54">
        <f t="shared" si="6"/>
        <v>412456</v>
      </c>
      <c r="O6" s="55">
        <f t="shared" si="7"/>
        <v>357000</v>
      </c>
      <c r="P6" s="55">
        <f t="shared" si="8"/>
        <v>192000</v>
      </c>
      <c r="Q6" s="55">
        <f t="shared" si="9"/>
        <v>549000</v>
      </c>
      <c r="R6" s="55">
        <f t="shared" si="10"/>
        <v>372656</v>
      </c>
      <c r="S6" s="51">
        <v>0</v>
      </c>
    </row>
    <row r="7" spans="1:19" ht="31.5" x14ac:dyDescent="0.25">
      <c r="A7" s="13" t="s">
        <v>16</v>
      </c>
      <c r="B7" s="13">
        <v>701520</v>
      </c>
      <c r="C7" s="1" t="s">
        <v>698</v>
      </c>
      <c r="D7" s="72"/>
      <c r="E7" s="13">
        <v>2.4500000000000002</v>
      </c>
      <c r="F7" s="32">
        <f t="shared" si="0"/>
        <v>345600</v>
      </c>
      <c r="G7" s="32">
        <f t="shared" si="1"/>
        <v>152320</v>
      </c>
      <c r="H7" s="13">
        <v>1.6</v>
      </c>
      <c r="I7" s="32">
        <f t="shared" si="2"/>
        <v>235450</v>
      </c>
      <c r="J7" s="32">
        <f t="shared" si="3"/>
        <v>95710</v>
      </c>
      <c r="K7" s="13">
        <v>0.85</v>
      </c>
      <c r="L7" s="53">
        <f t="shared" si="4"/>
        <v>248030</v>
      </c>
      <c r="M7" s="53">
        <f t="shared" si="5"/>
        <v>581050</v>
      </c>
      <c r="N7" s="54">
        <f t="shared" si="6"/>
        <v>407429</v>
      </c>
      <c r="O7" s="43">
        <f t="shared" si="7"/>
        <v>336000</v>
      </c>
      <c r="P7" s="43">
        <f t="shared" si="8"/>
        <v>204000</v>
      </c>
      <c r="Q7" s="43">
        <f t="shared" si="9"/>
        <v>540000</v>
      </c>
      <c r="R7" s="43">
        <f t="shared" si="10"/>
        <v>366379</v>
      </c>
      <c r="S7" s="13">
        <v>0</v>
      </c>
    </row>
    <row r="8" spans="1:19" ht="31.5" x14ac:dyDescent="0.25">
      <c r="A8" s="51" t="s">
        <v>16</v>
      </c>
      <c r="B8" s="51">
        <v>701530</v>
      </c>
      <c r="C8" s="8" t="s">
        <v>699</v>
      </c>
      <c r="D8" s="21"/>
      <c r="E8" s="51">
        <v>1.7000000000000002</v>
      </c>
      <c r="F8" s="52">
        <f t="shared" si="0"/>
        <v>237600.00000000003</v>
      </c>
      <c r="G8" s="52">
        <f t="shared" si="1"/>
        <v>104720.00000000001</v>
      </c>
      <c r="H8" s="51">
        <v>1.1000000000000001</v>
      </c>
      <c r="I8" s="52">
        <f t="shared" si="2"/>
        <v>166200</v>
      </c>
      <c r="J8" s="52">
        <f t="shared" si="3"/>
        <v>67560</v>
      </c>
      <c r="K8" s="51">
        <v>0.6</v>
      </c>
      <c r="L8" s="53">
        <f t="shared" si="4"/>
        <v>172280</v>
      </c>
      <c r="M8" s="53">
        <f t="shared" si="5"/>
        <v>403800</v>
      </c>
      <c r="N8" s="54">
        <f t="shared" si="6"/>
        <v>283204</v>
      </c>
      <c r="O8" s="55">
        <f t="shared" si="7"/>
        <v>231000.00000000003</v>
      </c>
      <c r="P8" s="55">
        <f t="shared" si="8"/>
        <v>144000</v>
      </c>
      <c r="Q8" s="55">
        <f t="shared" si="9"/>
        <v>375000</v>
      </c>
      <c r="R8" s="55">
        <f t="shared" si="10"/>
        <v>254404</v>
      </c>
      <c r="S8" s="51">
        <v>0</v>
      </c>
    </row>
    <row r="9" spans="1:19" ht="31.5" x14ac:dyDescent="0.25">
      <c r="A9" s="51" t="s">
        <v>16</v>
      </c>
      <c r="B9" s="51">
        <v>701535</v>
      </c>
      <c r="C9" s="8" t="s">
        <v>700</v>
      </c>
      <c r="D9" s="21"/>
      <c r="E9" s="51">
        <v>1.7000000000000002</v>
      </c>
      <c r="F9" s="52">
        <f t="shared" si="0"/>
        <v>237600.00000000003</v>
      </c>
      <c r="G9" s="52">
        <f t="shared" si="1"/>
        <v>104720.00000000001</v>
      </c>
      <c r="H9" s="51">
        <v>1.1000000000000001</v>
      </c>
      <c r="I9" s="52">
        <f t="shared" si="2"/>
        <v>166200</v>
      </c>
      <c r="J9" s="52">
        <f t="shared" si="3"/>
        <v>67560</v>
      </c>
      <c r="K9" s="51">
        <v>0.6</v>
      </c>
      <c r="L9" s="53">
        <f t="shared" si="4"/>
        <v>172280</v>
      </c>
      <c r="M9" s="53">
        <f t="shared" si="5"/>
        <v>403800</v>
      </c>
      <c r="N9" s="54">
        <f t="shared" si="6"/>
        <v>283204</v>
      </c>
      <c r="O9" s="55">
        <f t="shared" si="7"/>
        <v>231000.00000000003</v>
      </c>
      <c r="P9" s="55">
        <f t="shared" si="8"/>
        <v>144000</v>
      </c>
      <c r="Q9" s="55">
        <f t="shared" si="9"/>
        <v>375000</v>
      </c>
      <c r="R9" s="55">
        <f t="shared" si="10"/>
        <v>254404</v>
      </c>
      <c r="S9" s="51">
        <v>0</v>
      </c>
    </row>
    <row r="10" spans="1:19" ht="47.25" x14ac:dyDescent="0.25">
      <c r="A10" s="51" t="s">
        <v>16</v>
      </c>
      <c r="B10" s="13">
        <v>701545</v>
      </c>
      <c r="C10" s="1" t="s">
        <v>701</v>
      </c>
      <c r="D10" s="72"/>
      <c r="E10" s="13">
        <v>4.75</v>
      </c>
      <c r="F10" s="32">
        <f t="shared" si="0"/>
        <v>691200</v>
      </c>
      <c r="G10" s="32">
        <f t="shared" si="1"/>
        <v>304640</v>
      </c>
      <c r="H10" s="13">
        <v>3.2</v>
      </c>
      <c r="I10" s="32">
        <f t="shared" si="2"/>
        <v>429350</v>
      </c>
      <c r="J10" s="32">
        <f t="shared" si="3"/>
        <v>174530</v>
      </c>
      <c r="K10" s="13">
        <v>1.55</v>
      </c>
      <c r="L10" s="53">
        <f t="shared" si="4"/>
        <v>479170</v>
      </c>
      <c r="M10" s="53">
        <f t="shared" si="5"/>
        <v>1120550</v>
      </c>
      <c r="N10" s="54">
        <f t="shared" si="6"/>
        <v>785131</v>
      </c>
      <c r="O10" s="43">
        <f t="shared" si="7"/>
        <v>672000</v>
      </c>
      <c r="P10" s="43">
        <f t="shared" si="8"/>
        <v>372000</v>
      </c>
      <c r="Q10" s="43">
        <f t="shared" si="9"/>
        <v>1044000</v>
      </c>
      <c r="R10" s="43">
        <f t="shared" si="10"/>
        <v>708581</v>
      </c>
      <c r="S10" s="13">
        <v>0</v>
      </c>
    </row>
    <row r="11" spans="1:19" ht="19.5" x14ac:dyDescent="0.25">
      <c r="A11" s="51" t="s">
        <v>49</v>
      </c>
      <c r="B11" s="13">
        <v>701546</v>
      </c>
      <c r="C11" s="1" t="s">
        <v>702</v>
      </c>
      <c r="D11" s="72"/>
      <c r="E11" s="13">
        <v>11</v>
      </c>
      <c r="F11" s="32">
        <f t="shared" si="0"/>
        <v>1598400</v>
      </c>
      <c r="G11" s="32">
        <f t="shared" si="1"/>
        <v>704480</v>
      </c>
      <c r="H11" s="13">
        <v>7.4</v>
      </c>
      <c r="I11" s="32">
        <f t="shared" si="2"/>
        <v>997200</v>
      </c>
      <c r="J11" s="32">
        <f t="shared" si="3"/>
        <v>405360</v>
      </c>
      <c r="K11" s="13">
        <v>3.6</v>
      </c>
      <c r="L11" s="53">
        <f t="shared" si="4"/>
        <v>1109840</v>
      </c>
      <c r="M11" s="53">
        <f t="shared" si="5"/>
        <v>2595600</v>
      </c>
      <c r="N11" s="54">
        <f t="shared" si="6"/>
        <v>1818712</v>
      </c>
      <c r="O11" s="43">
        <f t="shared" si="7"/>
        <v>1554000</v>
      </c>
      <c r="P11" s="43">
        <f t="shared" si="8"/>
        <v>864000</v>
      </c>
      <c r="Q11" s="43">
        <f t="shared" si="9"/>
        <v>2418000</v>
      </c>
      <c r="R11" s="43">
        <f t="shared" si="10"/>
        <v>1641112</v>
      </c>
      <c r="S11" s="13">
        <v>0</v>
      </c>
    </row>
    <row r="12" spans="1:19" ht="19.5" x14ac:dyDescent="0.25">
      <c r="A12" s="51" t="s">
        <v>16</v>
      </c>
      <c r="B12" s="51">
        <v>701550</v>
      </c>
      <c r="C12" s="8" t="s">
        <v>703</v>
      </c>
      <c r="D12" s="21"/>
      <c r="E12" s="51">
        <v>2</v>
      </c>
      <c r="F12" s="52">
        <f t="shared" si="0"/>
        <v>280800</v>
      </c>
      <c r="G12" s="52">
        <f t="shared" si="1"/>
        <v>123760</v>
      </c>
      <c r="H12" s="51">
        <v>1.3</v>
      </c>
      <c r="I12" s="52">
        <f t="shared" si="2"/>
        <v>193900</v>
      </c>
      <c r="J12" s="52">
        <f t="shared" si="3"/>
        <v>78820</v>
      </c>
      <c r="K12" s="51">
        <v>0.7</v>
      </c>
      <c r="L12" s="53">
        <f t="shared" si="4"/>
        <v>202580</v>
      </c>
      <c r="M12" s="53">
        <f t="shared" si="5"/>
        <v>474700</v>
      </c>
      <c r="N12" s="54">
        <f t="shared" si="6"/>
        <v>332894</v>
      </c>
      <c r="O12" s="55">
        <f t="shared" si="7"/>
        <v>273000</v>
      </c>
      <c r="P12" s="55">
        <f t="shared" si="8"/>
        <v>168000</v>
      </c>
      <c r="Q12" s="55">
        <f t="shared" si="9"/>
        <v>441000</v>
      </c>
      <c r="R12" s="55">
        <f t="shared" si="10"/>
        <v>299194</v>
      </c>
      <c r="S12" s="51">
        <v>0</v>
      </c>
    </row>
    <row r="13" spans="1:19" ht="31.5" x14ac:dyDescent="0.25">
      <c r="A13" s="51" t="s">
        <v>16</v>
      </c>
      <c r="B13" s="13">
        <v>701555</v>
      </c>
      <c r="C13" s="1" t="s">
        <v>704</v>
      </c>
      <c r="D13" s="72"/>
      <c r="E13" s="13">
        <v>3.75</v>
      </c>
      <c r="F13" s="32">
        <f t="shared" si="0"/>
        <v>540000</v>
      </c>
      <c r="G13" s="32">
        <f t="shared" si="1"/>
        <v>238000</v>
      </c>
      <c r="H13" s="13">
        <v>2.5</v>
      </c>
      <c r="I13" s="32">
        <f t="shared" si="2"/>
        <v>346250</v>
      </c>
      <c r="J13" s="32">
        <f t="shared" si="3"/>
        <v>140750</v>
      </c>
      <c r="K13" s="13">
        <v>1.25</v>
      </c>
      <c r="L13" s="53">
        <f t="shared" si="4"/>
        <v>378750</v>
      </c>
      <c r="M13" s="53">
        <f t="shared" si="5"/>
        <v>886250</v>
      </c>
      <c r="N13" s="54">
        <f t="shared" si="6"/>
        <v>621125</v>
      </c>
      <c r="O13" s="43">
        <f t="shared" si="7"/>
        <v>525000</v>
      </c>
      <c r="P13" s="43">
        <f t="shared" si="8"/>
        <v>300000</v>
      </c>
      <c r="Q13" s="43">
        <f t="shared" si="9"/>
        <v>825000</v>
      </c>
      <c r="R13" s="43">
        <f t="shared" si="10"/>
        <v>559875</v>
      </c>
      <c r="S13" s="13">
        <v>0</v>
      </c>
    </row>
    <row r="14" spans="1:19" ht="31.5" x14ac:dyDescent="0.25">
      <c r="A14" s="51" t="s">
        <v>16</v>
      </c>
      <c r="B14" s="51">
        <v>701556</v>
      </c>
      <c r="C14" s="8" t="s">
        <v>705</v>
      </c>
      <c r="D14" s="21"/>
      <c r="E14" s="51">
        <v>3.75</v>
      </c>
      <c r="F14" s="52">
        <f t="shared" si="0"/>
        <v>540000</v>
      </c>
      <c r="G14" s="52">
        <f t="shared" si="1"/>
        <v>238000</v>
      </c>
      <c r="H14" s="51">
        <v>2.5</v>
      </c>
      <c r="I14" s="52">
        <f t="shared" si="2"/>
        <v>346250</v>
      </c>
      <c r="J14" s="52">
        <f t="shared" si="3"/>
        <v>140750</v>
      </c>
      <c r="K14" s="51">
        <v>1.25</v>
      </c>
      <c r="L14" s="53">
        <f t="shared" si="4"/>
        <v>378750</v>
      </c>
      <c r="M14" s="53">
        <f t="shared" si="5"/>
        <v>886250</v>
      </c>
      <c r="N14" s="54">
        <f t="shared" si="6"/>
        <v>621125</v>
      </c>
      <c r="O14" s="55">
        <f t="shared" si="7"/>
        <v>525000</v>
      </c>
      <c r="P14" s="55">
        <f t="shared" si="8"/>
        <v>300000</v>
      </c>
      <c r="Q14" s="55">
        <f t="shared" si="9"/>
        <v>825000</v>
      </c>
      <c r="R14" s="55">
        <f t="shared" si="10"/>
        <v>559875</v>
      </c>
      <c r="S14" s="51">
        <v>0</v>
      </c>
    </row>
    <row r="15" spans="1:19" ht="31.5" x14ac:dyDescent="0.25">
      <c r="A15" s="51" t="s">
        <v>16</v>
      </c>
      <c r="B15" s="51">
        <v>701560</v>
      </c>
      <c r="C15" s="8" t="s">
        <v>706</v>
      </c>
      <c r="D15" s="21"/>
      <c r="E15" s="51">
        <v>2.4000000000000004</v>
      </c>
      <c r="F15" s="52">
        <f t="shared" si="0"/>
        <v>345600</v>
      </c>
      <c r="G15" s="52">
        <f t="shared" si="1"/>
        <v>152320</v>
      </c>
      <c r="H15" s="51">
        <v>1.6</v>
      </c>
      <c r="I15" s="52">
        <f t="shared" si="2"/>
        <v>221600</v>
      </c>
      <c r="J15" s="52">
        <f t="shared" si="3"/>
        <v>90080</v>
      </c>
      <c r="K15" s="51">
        <v>0.8</v>
      </c>
      <c r="L15" s="53">
        <f t="shared" si="4"/>
        <v>242400</v>
      </c>
      <c r="M15" s="53">
        <f t="shared" si="5"/>
        <v>567200</v>
      </c>
      <c r="N15" s="54">
        <f t="shared" si="6"/>
        <v>397520</v>
      </c>
      <c r="O15" s="55">
        <f t="shared" si="7"/>
        <v>336000</v>
      </c>
      <c r="P15" s="55">
        <f t="shared" si="8"/>
        <v>192000</v>
      </c>
      <c r="Q15" s="55">
        <f t="shared" si="9"/>
        <v>528000</v>
      </c>
      <c r="R15" s="55">
        <f t="shared" si="10"/>
        <v>358320</v>
      </c>
      <c r="S15" s="51">
        <v>0</v>
      </c>
    </row>
    <row r="16" spans="1:19" ht="31.5" x14ac:dyDescent="0.25">
      <c r="A16" s="13" t="s">
        <v>16</v>
      </c>
      <c r="B16" s="13">
        <v>701570</v>
      </c>
      <c r="C16" s="1" t="s">
        <v>707</v>
      </c>
      <c r="D16" s="72"/>
      <c r="E16" s="13">
        <v>1.7000000000000002</v>
      </c>
      <c r="F16" s="32">
        <f t="shared" si="0"/>
        <v>237600.00000000003</v>
      </c>
      <c r="G16" s="32">
        <f t="shared" si="1"/>
        <v>104720.00000000001</v>
      </c>
      <c r="H16" s="13">
        <v>1.1000000000000001</v>
      </c>
      <c r="I16" s="32">
        <f t="shared" si="2"/>
        <v>166200</v>
      </c>
      <c r="J16" s="32">
        <f t="shared" si="3"/>
        <v>67560</v>
      </c>
      <c r="K16" s="13">
        <v>0.6</v>
      </c>
      <c r="L16" s="156">
        <f t="shared" si="4"/>
        <v>172280</v>
      </c>
      <c r="M16" s="156">
        <f t="shared" si="5"/>
        <v>403800</v>
      </c>
      <c r="N16" s="32">
        <f t="shared" si="6"/>
        <v>283204</v>
      </c>
      <c r="O16" s="43">
        <f t="shared" si="7"/>
        <v>231000.00000000003</v>
      </c>
      <c r="P16" s="43">
        <f t="shared" si="8"/>
        <v>144000</v>
      </c>
      <c r="Q16" s="43">
        <f t="shared" si="9"/>
        <v>375000</v>
      </c>
      <c r="R16" s="43">
        <f t="shared" si="10"/>
        <v>254404</v>
      </c>
      <c r="S16" s="13">
        <v>0</v>
      </c>
    </row>
    <row r="17" spans="1:19" ht="19.5" x14ac:dyDescent="0.25">
      <c r="A17" s="51" t="s">
        <v>16</v>
      </c>
      <c r="B17" s="51">
        <v>701590</v>
      </c>
      <c r="C17" s="8" t="s">
        <v>708</v>
      </c>
      <c r="D17" s="21"/>
      <c r="E17" s="51">
        <v>2</v>
      </c>
      <c r="F17" s="52">
        <f t="shared" si="0"/>
        <v>280800</v>
      </c>
      <c r="G17" s="52">
        <f t="shared" si="1"/>
        <v>123760</v>
      </c>
      <c r="H17" s="51">
        <v>1.3</v>
      </c>
      <c r="I17" s="52">
        <f t="shared" si="2"/>
        <v>193900</v>
      </c>
      <c r="J17" s="52">
        <f t="shared" si="3"/>
        <v>78820</v>
      </c>
      <c r="K17" s="51">
        <v>0.7</v>
      </c>
      <c r="L17" s="53">
        <f t="shared" si="4"/>
        <v>202580</v>
      </c>
      <c r="M17" s="53">
        <f t="shared" si="5"/>
        <v>474700</v>
      </c>
      <c r="N17" s="54">
        <f t="shared" si="6"/>
        <v>332894</v>
      </c>
      <c r="O17" s="55">
        <f t="shared" si="7"/>
        <v>273000</v>
      </c>
      <c r="P17" s="55">
        <f t="shared" si="8"/>
        <v>168000</v>
      </c>
      <c r="Q17" s="55">
        <f t="shared" si="9"/>
        <v>441000</v>
      </c>
      <c r="R17" s="55">
        <f t="shared" si="10"/>
        <v>299194</v>
      </c>
      <c r="S17" s="51">
        <v>0</v>
      </c>
    </row>
    <row r="18" spans="1:19" ht="19.5" x14ac:dyDescent="0.25">
      <c r="A18" s="51" t="s">
        <v>16</v>
      </c>
      <c r="B18" s="51">
        <v>701595</v>
      </c>
      <c r="C18" s="8" t="s">
        <v>709</v>
      </c>
      <c r="D18" s="21"/>
      <c r="E18" s="51">
        <v>1.7000000000000002</v>
      </c>
      <c r="F18" s="52">
        <f t="shared" si="0"/>
        <v>237600.00000000003</v>
      </c>
      <c r="G18" s="52">
        <f t="shared" si="1"/>
        <v>104720.00000000001</v>
      </c>
      <c r="H18" s="51">
        <v>1.1000000000000001</v>
      </c>
      <c r="I18" s="52">
        <f t="shared" si="2"/>
        <v>166200</v>
      </c>
      <c r="J18" s="52">
        <f t="shared" si="3"/>
        <v>67560</v>
      </c>
      <c r="K18" s="51">
        <v>0.6</v>
      </c>
      <c r="L18" s="53">
        <f t="shared" si="4"/>
        <v>172280</v>
      </c>
      <c r="M18" s="53">
        <f t="shared" si="5"/>
        <v>403800</v>
      </c>
      <c r="N18" s="54">
        <f t="shared" si="6"/>
        <v>283204</v>
      </c>
      <c r="O18" s="55">
        <f t="shared" si="7"/>
        <v>231000.00000000003</v>
      </c>
      <c r="P18" s="55">
        <f t="shared" si="8"/>
        <v>144000</v>
      </c>
      <c r="Q18" s="55">
        <f t="shared" si="9"/>
        <v>375000</v>
      </c>
      <c r="R18" s="55">
        <f t="shared" si="10"/>
        <v>254404</v>
      </c>
      <c r="S18" s="51">
        <v>0</v>
      </c>
    </row>
    <row r="19" spans="1:19" ht="19.5" x14ac:dyDescent="0.25">
      <c r="A19" s="51" t="s">
        <v>16</v>
      </c>
      <c r="B19" s="51">
        <v>701600</v>
      </c>
      <c r="C19" s="8" t="s">
        <v>710</v>
      </c>
      <c r="D19" s="21"/>
      <c r="E19" s="51">
        <v>1.7000000000000002</v>
      </c>
      <c r="F19" s="52">
        <f t="shared" si="0"/>
        <v>237600.00000000003</v>
      </c>
      <c r="G19" s="52">
        <f t="shared" si="1"/>
        <v>104720.00000000001</v>
      </c>
      <c r="H19" s="51">
        <v>1.1000000000000001</v>
      </c>
      <c r="I19" s="52">
        <f t="shared" si="2"/>
        <v>166200</v>
      </c>
      <c r="J19" s="52">
        <f t="shared" si="3"/>
        <v>67560</v>
      </c>
      <c r="K19" s="51">
        <v>0.6</v>
      </c>
      <c r="L19" s="53">
        <f t="shared" si="4"/>
        <v>172280</v>
      </c>
      <c r="M19" s="53">
        <f t="shared" si="5"/>
        <v>403800</v>
      </c>
      <c r="N19" s="54">
        <f t="shared" si="6"/>
        <v>283204</v>
      </c>
      <c r="O19" s="55">
        <f t="shared" si="7"/>
        <v>231000.00000000003</v>
      </c>
      <c r="P19" s="55">
        <f t="shared" si="8"/>
        <v>144000</v>
      </c>
      <c r="Q19" s="55">
        <f t="shared" si="9"/>
        <v>375000</v>
      </c>
      <c r="R19" s="55">
        <f t="shared" si="10"/>
        <v>254404</v>
      </c>
      <c r="S19" s="51">
        <v>0</v>
      </c>
    </row>
    <row r="20" spans="1:19" ht="31.5" x14ac:dyDescent="0.25">
      <c r="A20" s="157" t="s">
        <v>16</v>
      </c>
      <c r="B20" s="13">
        <v>701605</v>
      </c>
      <c r="C20" s="1" t="s">
        <v>711</v>
      </c>
      <c r="D20" s="72"/>
      <c r="E20" s="13">
        <v>1.9</v>
      </c>
      <c r="F20" s="32">
        <f t="shared" si="0"/>
        <v>280800</v>
      </c>
      <c r="G20" s="32">
        <f t="shared" si="1"/>
        <v>123760</v>
      </c>
      <c r="H20" s="13">
        <v>1.3</v>
      </c>
      <c r="I20" s="32">
        <f t="shared" si="2"/>
        <v>166200</v>
      </c>
      <c r="J20" s="32">
        <f t="shared" si="3"/>
        <v>67560</v>
      </c>
      <c r="K20" s="13">
        <v>0.6</v>
      </c>
      <c r="L20" s="53">
        <f t="shared" si="4"/>
        <v>191320</v>
      </c>
      <c r="M20" s="53">
        <f t="shared" si="5"/>
        <v>447000</v>
      </c>
      <c r="N20" s="54">
        <f t="shared" si="6"/>
        <v>313076</v>
      </c>
      <c r="O20" s="43">
        <f t="shared" si="7"/>
        <v>273000</v>
      </c>
      <c r="P20" s="43">
        <f t="shared" si="8"/>
        <v>144000</v>
      </c>
      <c r="Q20" s="43">
        <f t="shared" si="9"/>
        <v>417000</v>
      </c>
      <c r="R20" s="43">
        <f t="shared" si="10"/>
        <v>283076</v>
      </c>
      <c r="S20" s="13">
        <v>0</v>
      </c>
    </row>
    <row r="21" spans="1:19" ht="19.5" x14ac:dyDescent="0.25">
      <c r="A21" s="51" t="s">
        <v>16</v>
      </c>
      <c r="B21" s="51">
        <v>701610</v>
      </c>
      <c r="C21" s="8" t="s">
        <v>712</v>
      </c>
      <c r="D21" s="21"/>
      <c r="E21" s="51">
        <v>2.0999999999999996</v>
      </c>
      <c r="F21" s="52">
        <f t="shared" si="0"/>
        <v>302400</v>
      </c>
      <c r="G21" s="52">
        <f t="shared" si="1"/>
        <v>133280</v>
      </c>
      <c r="H21" s="51">
        <v>1.4</v>
      </c>
      <c r="I21" s="52">
        <f t="shared" si="2"/>
        <v>193900</v>
      </c>
      <c r="J21" s="52">
        <f t="shared" si="3"/>
        <v>78820</v>
      </c>
      <c r="K21" s="51">
        <v>0.7</v>
      </c>
      <c r="L21" s="53">
        <f t="shared" si="4"/>
        <v>212100</v>
      </c>
      <c r="M21" s="53">
        <f t="shared" si="5"/>
        <v>496300</v>
      </c>
      <c r="N21" s="54">
        <f t="shared" si="6"/>
        <v>347830</v>
      </c>
      <c r="O21" s="55">
        <f t="shared" si="7"/>
        <v>294000</v>
      </c>
      <c r="P21" s="55">
        <f t="shared" si="8"/>
        <v>168000</v>
      </c>
      <c r="Q21" s="55">
        <f t="shared" si="9"/>
        <v>462000</v>
      </c>
      <c r="R21" s="55">
        <f t="shared" si="10"/>
        <v>313530</v>
      </c>
      <c r="S21" s="51">
        <v>0</v>
      </c>
    </row>
    <row r="22" spans="1:19" ht="63" x14ac:dyDescent="0.25">
      <c r="A22" s="13" t="s">
        <v>16</v>
      </c>
      <c r="B22" s="13">
        <v>701611</v>
      </c>
      <c r="C22" s="1" t="s">
        <v>713</v>
      </c>
      <c r="D22" s="72"/>
      <c r="E22" s="13">
        <v>3.1500000000000004</v>
      </c>
      <c r="F22" s="32">
        <f t="shared" si="0"/>
        <v>453600</v>
      </c>
      <c r="G22" s="32">
        <f t="shared" si="1"/>
        <v>199920</v>
      </c>
      <c r="H22" s="13">
        <v>2.1</v>
      </c>
      <c r="I22" s="32">
        <f t="shared" si="2"/>
        <v>290850</v>
      </c>
      <c r="J22" s="32">
        <f t="shared" si="3"/>
        <v>118230</v>
      </c>
      <c r="K22" s="13">
        <v>1.05</v>
      </c>
      <c r="L22" s="156">
        <f t="shared" si="4"/>
        <v>318150</v>
      </c>
      <c r="M22" s="156">
        <f t="shared" si="5"/>
        <v>744450</v>
      </c>
      <c r="N22" s="32">
        <f t="shared" si="6"/>
        <v>521745</v>
      </c>
      <c r="O22" s="43">
        <f t="shared" si="7"/>
        <v>441000</v>
      </c>
      <c r="P22" s="43">
        <f t="shared" si="8"/>
        <v>252000</v>
      </c>
      <c r="Q22" s="43">
        <f t="shared" si="9"/>
        <v>693000</v>
      </c>
      <c r="R22" s="43">
        <f>Q22-(L22*70%)</f>
        <v>470295</v>
      </c>
      <c r="S22" s="13">
        <v>0</v>
      </c>
    </row>
    <row r="23" spans="1:19" ht="31.5" x14ac:dyDescent="0.25">
      <c r="A23" s="51" t="s">
        <v>16</v>
      </c>
      <c r="B23" s="51">
        <v>701615</v>
      </c>
      <c r="C23" s="8" t="s">
        <v>714</v>
      </c>
      <c r="D23" s="21"/>
      <c r="E23" s="51">
        <v>3</v>
      </c>
      <c r="F23" s="52">
        <f t="shared" si="0"/>
        <v>432000</v>
      </c>
      <c r="G23" s="52">
        <f t="shared" si="1"/>
        <v>190400</v>
      </c>
      <c r="H23" s="51">
        <v>2</v>
      </c>
      <c r="I23" s="52">
        <f t="shared" si="2"/>
        <v>277000</v>
      </c>
      <c r="J23" s="52">
        <f t="shared" si="3"/>
        <v>112600</v>
      </c>
      <c r="K23" s="51">
        <v>1</v>
      </c>
      <c r="L23" s="53">
        <f t="shared" si="4"/>
        <v>303000</v>
      </c>
      <c r="M23" s="53">
        <f t="shared" si="5"/>
        <v>709000</v>
      </c>
      <c r="N23" s="54">
        <f t="shared" si="6"/>
        <v>496900</v>
      </c>
      <c r="O23" s="55">
        <f t="shared" si="7"/>
        <v>420000</v>
      </c>
      <c r="P23" s="55">
        <f t="shared" si="8"/>
        <v>240000</v>
      </c>
      <c r="Q23" s="55">
        <f t="shared" si="9"/>
        <v>660000</v>
      </c>
      <c r="R23" s="55">
        <f>Q23-(L23*70%)</f>
        <v>447900</v>
      </c>
      <c r="S23" s="51">
        <v>0</v>
      </c>
    </row>
    <row r="24" spans="1:19" ht="47.25" x14ac:dyDescent="0.25">
      <c r="A24" s="51" t="s">
        <v>16</v>
      </c>
      <c r="B24" s="51">
        <v>701620</v>
      </c>
      <c r="C24" s="8" t="s">
        <v>715</v>
      </c>
      <c r="D24" s="21"/>
      <c r="E24" s="51">
        <v>3.3000000000000003</v>
      </c>
      <c r="F24" s="52">
        <f t="shared" si="0"/>
        <v>475200.00000000006</v>
      </c>
      <c r="G24" s="52">
        <f t="shared" si="1"/>
        <v>209440.00000000003</v>
      </c>
      <c r="H24" s="51">
        <v>2.2000000000000002</v>
      </c>
      <c r="I24" s="52">
        <f t="shared" si="2"/>
        <v>304700</v>
      </c>
      <c r="J24" s="52">
        <f t="shared" si="3"/>
        <v>123860.00000000001</v>
      </c>
      <c r="K24" s="51">
        <v>1.1000000000000001</v>
      </c>
      <c r="L24" s="53">
        <f t="shared" si="4"/>
        <v>333300.00000000006</v>
      </c>
      <c r="M24" s="53">
        <f t="shared" si="5"/>
        <v>779900</v>
      </c>
      <c r="N24" s="54">
        <f t="shared" si="6"/>
        <v>546590</v>
      </c>
      <c r="O24" s="55">
        <f t="shared" si="7"/>
        <v>462000.00000000006</v>
      </c>
      <c r="P24" s="55">
        <f t="shared" si="8"/>
        <v>264000</v>
      </c>
      <c r="Q24" s="55">
        <f t="shared" si="9"/>
        <v>726000</v>
      </c>
      <c r="R24" s="55">
        <f t="shared" si="10"/>
        <v>492690</v>
      </c>
      <c r="S24" s="51">
        <v>0</v>
      </c>
    </row>
    <row r="25" spans="1:19" ht="47.25" x14ac:dyDescent="0.25">
      <c r="A25" s="51" t="s">
        <v>16</v>
      </c>
      <c r="B25" s="51">
        <v>701625</v>
      </c>
      <c r="C25" s="8" t="s">
        <v>716</v>
      </c>
      <c r="D25" s="21"/>
      <c r="E25" s="51">
        <v>4.5</v>
      </c>
      <c r="F25" s="52">
        <f t="shared" si="0"/>
        <v>648000</v>
      </c>
      <c r="G25" s="52">
        <f t="shared" si="1"/>
        <v>285600</v>
      </c>
      <c r="H25" s="51">
        <v>3</v>
      </c>
      <c r="I25" s="52">
        <f t="shared" si="2"/>
        <v>415500</v>
      </c>
      <c r="J25" s="52">
        <f t="shared" si="3"/>
        <v>168900</v>
      </c>
      <c r="K25" s="51">
        <v>1.5</v>
      </c>
      <c r="L25" s="53">
        <f t="shared" si="4"/>
        <v>454500</v>
      </c>
      <c r="M25" s="53">
        <f t="shared" si="5"/>
        <v>1063500</v>
      </c>
      <c r="N25" s="54">
        <f t="shared" si="6"/>
        <v>745350</v>
      </c>
      <c r="O25" s="55">
        <f t="shared" si="7"/>
        <v>630000</v>
      </c>
      <c r="P25" s="55">
        <f t="shared" si="8"/>
        <v>360000</v>
      </c>
      <c r="Q25" s="55">
        <f t="shared" si="9"/>
        <v>990000</v>
      </c>
      <c r="R25" s="55">
        <f t="shared" si="10"/>
        <v>671850</v>
      </c>
      <c r="S25" s="51">
        <v>0</v>
      </c>
    </row>
    <row r="26" spans="1:19" ht="19.5" x14ac:dyDescent="0.25">
      <c r="A26" s="13" t="s">
        <v>16</v>
      </c>
      <c r="B26" s="13">
        <v>701626</v>
      </c>
      <c r="C26" s="1" t="s">
        <v>717</v>
      </c>
      <c r="D26" s="72"/>
      <c r="E26" s="13">
        <v>5</v>
      </c>
      <c r="F26" s="32">
        <f t="shared" si="0"/>
        <v>723600</v>
      </c>
      <c r="G26" s="32">
        <f t="shared" si="1"/>
        <v>318920</v>
      </c>
      <c r="H26" s="13">
        <v>3.35</v>
      </c>
      <c r="I26" s="32">
        <f t="shared" si="2"/>
        <v>457050</v>
      </c>
      <c r="J26" s="32">
        <f t="shared" si="3"/>
        <v>185790</v>
      </c>
      <c r="K26" s="13">
        <v>1.65</v>
      </c>
      <c r="L26" s="53">
        <f t="shared" si="4"/>
        <v>504710</v>
      </c>
      <c r="M26" s="53">
        <f t="shared" si="5"/>
        <v>1180650</v>
      </c>
      <c r="N26" s="54">
        <f t="shared" si="6"/>
        <v>827353</v>
      </c>
      <c r="O26" s="43">
        <f t="shared" si="7"/>
        <v>703500</v>
      </c>
      <c r="P26" s="43">
        <f t="shared" si="8"/>
        <v>396000</v>
      </c>
      <c r="Q26" s="43">
        <f t="shared" si="9"/>
        <v>1099500</v>
      </c>
      <c r="R26" s="43">
        <f t="shared" si="10"/>
        <v>746203</v>
      </c>
      <c r="S26" s="13">
        <v>0</v>
      </c>
    </row>
    <row r="27" spans="1:19" ht="31.5" x14ac:dyDescent="0.25">
      <c r="A27" s="13" t="s">
        <v>16</v>
      </c>
      <c r="B27" s="13">
        <v>701655</v>
      </c>
      <c r="C27" s="1" t="s">
        <v>718</v>
      </c>
      <c r="D27" s="72"/>
      <c r="E27" s="13">
        <v>2.9</v>
      </c>
      <c r="F27" s="32">
        <f t="shared" si="0"/>
        <v>421200</v>
      </c>
      <c r="G27" s="32">
        <f t="shared" si="1"/>
        <v>185640</v>
      </c>
      <c r="H27" s="13">
        <v>1.95</v>
      </c>
      <c r="I27" s="32">
        <f t="shared" si="2"/>
        <v>263150</v>
      </c>
      <c r="J27" s="32">
        <f t="shared" si="3"/>
        <v>106970</v>
      </c>
      <c r="K27" s="13">
        <v>0.95</v>
      </c>
      <c r="L27" s="53">
        <f t="shared" si="4"/>
        <v>292610</v>
      </c>
      <c r="M27" s="53">
        <f t="shared" si="5"/>
        <v>684350</v>
      </c>
      <c r="N27" s="54">
        <f t="shared" si="6"/>
        <v>479523</v>
      </c>
      <c r="O27" s="43">
        <f t="shared" si="7"/>
        <v>409500</v>
      </c>
      <c r="P27" s="43">
        <f t="shared" si="8"/>
        <v>228000</v>
      </c>
      <c r="Q27" s="43">
        <f t="shared" si="9"/>
        <v>637500</v>
      </c>
      <c r="R27" s="43">
        <f t="shared" si="10"/>
        <v>432673</v>
      </c>
      <c r="S27" s="51">
        <v>0</v>
      </c>
    </row>
    <row r="28" spans="1:19" ht="31.5" x14ac:dyDescent="0.25">
      <c r="A28" s="51" t="s">
        <v>16</v>
      </c>
      <c r="B28" s="51">
        <v>701660</v>
      </c>
      <c r="C28" s="8" t="s">
        <v>719</v>
      </c>
      <c r="D28" s="21"/>
      <c r="E28" s="51">
        <v>2.5</v>
      </c>
      <c r="F28" s="52">
        <f t="shared" si="0"/>
        <v>367200</v>
      </c>
      <c r="G28" s="52">
        <f t="shared" si="1"/>
        <v>161840</v>
      </c>
      <c r="H28" s="51">
        <v>1.7</v>
      </c>
      <c r="I28" s="52">
        <f t="shared" si="2"/>
        <v>221600</v>
      </c>
      <c r="J28" s="52">
        <f t="shared" si="3"/>
        <v>90080</v>
      </c>
      <c r="K28" s="51">
        <v>0.8</v>
      </c>
      <c r="L28" s="53">
        <f t="shared" si="4"/>
        <v>251920</v>
      </c>
      <c r="M28" s="53">
        <f t="shared" si="5"/>
        <v>588800</v>
      </c>
      <c r="N28" s="54">
        <f t="shared" si="6"/>
        <v>412456</v>
      </c>
      <c r="O28" s="55">
        <f t="shared" si="7"/>
        <v>357000</v>
      </c>
      <c r="P28" s="55">
        <f t="shared" si="8"/>
        <v>192000</v>
      </c>
      <c r="Q28" s="55">
        <f t="shared" si="9"/>
        <v>549000</v>
      </c>
      <c r="R28" s="55">
        <f t="shared" si="10"/>
        <v>372656</v>
      </c>
      <c r="S28" s="51">
        <v>0</v>
      </c>
    </row>
    <row r="29" spans="1:19" ht="19.5" x14ac:dyDescent="0.25">
      <c r="A29" s="51" t="s">
        <v>16</v>
      </c>
      <c r="B29" s="51">
        <v>701665</v>
      </c>
      <c r="C29" s="8" t="s">
        <v>720</v>
      </c>
      <c r="D29" s="21"/>
      <c r="E29" s="51">
        <v>2.8</v>
      </c>
      <c r="F29" s="52">
        <f t="shared" si="0"/>
        <v>410400</v>
      </c>
      <c r="G29" s="52">
        <f t="shared" si="1"/>
        <v>180880</v>
      </c>
      <c r="H29" s="51">
        <v>1.9</v>
      </c>
      <c r="I29" s="52">
        <f t="shared" si="2"/>
        <v>249300</v>
      </c>
      <c r="J29" s="52">
        <f t="shared" si="3"/>
        <v>101340</v>
      </c>
      <c r="K29" s="51">
        <v>0.9</v>
      </c>
      <c r="L29" s="53">
        <f t="shared" si="4"/>
        <v>282220</v>
      </c>
      <c r="M29" s="53">
        <f t="shared" si="5"/>
        <v>659700</v>
      </c>
      <c r="N29" s="54">
        <f t="shared" si="6"/>
        <v>462146</v>
      </c>
      <c r="O29" s="55">
        <f t="shared" si="7"/>
        <v>399000</v>
      </c>
      <c r="P29" s="55">
        <f t="shared" si="8"/>
        <v>216000</v>
      </c>
      <c r="Q29" s="55">
        <f t="shared" si="9"/>
        <v>615000</v>
      </c>
      <c r="R29" s="55">
        <f t="shared" si="10"/>
        <v>417446</v>
      </c>
      <c r="S29" s="51">
        <v>0</v>
      </c>
    </row>
    <row r="30" spans="1:19" ht="19.5" x14ac:dyDescent="0.25">
      <c r="A30" s="51" t="s">
        <v>16</v>
      </c>
      <c r="B30" s="51">
        <v>701666</v>
      </c>
      <c r="C30" s="8" t="s">
        <v>721</v>
      </c>
      <c r="D30" s="21"/>
      <c r="E30" s="51">
        <v>2.8</v>
      </c>
      <c r="F30" s="52">
        <f t="shared" si="0"/>
        <v>410400</v>
      </c>
      <c r="G30" s="52">
        <f t="shared" si="1"/>
        <v>180880</v>
      </c>
      <c r="H30" s="51">
        <v>1.9</v>
      </c>
      <c r="I30" s="52">
        <f t="shared" si="2"/>
        <v>249300</v>
      </c>
      <c r="J30" s="52">
        <f t="shared" si="3"/>
        <v>101340</v>
      </c>
      <c r="K30" s="51">
        <v>0.9</v>
      </c>
      <c r="L30" s="53">
        <f t="shared" si="4"/>
        <v>282220</v>
      </c>
      <c r="M30" s="53">
        <f t="shared" si="5"/>
        <v>659700</v>
      </c>
      <c r="N30" s="54">
        <f t="shared" si="6"/>
        <v>462146</v>
      </c>
      <c r="O30" s="55">
        <f t="shared" si="7"/>
        <v>399000</v>
      </c>
      <c r="P30" s="55">
        <f t="shared" si="8"/>
        <v>216000</v>
      </c>
      <c r="Q30" s="55">
        <f t="shared" si="9"/>
        <v>615000</v>
      </c>
      <c r="R30" s="55">
        <f t="shared" si="10"/>
        <v>417446</v>
      </c>
      <c r="S30" s="51">
        <v>0</v>
      </c>
    </row>
    <row r="31" spans="1:19" ht="47.25" x14ac:dyDescent="0.25">
      <c r="A31" s="51" t="s">
        <v>16</v>
      </c>
      <c r="B31" s="51">
        <v>701667</v>
      </c>
      <c r="C31" s="8" t="s">
        <v>722</v>
      </c>
      <c r="D31" s="21"/>
      <c r="E31" s="51">
        <v>4.5</v>
      </c>
      <c r="F31" s="52">
        <f t="shared" si="0"/>
        <v>648000</v>
      </c>
      <c r="G31" s="52">
        <f t="shared" si="1"/>
        <v>285600</v>
      </c>
      <c r="H31" s="51">
        <v>3</v>
      </c>
      <c r="I31" s="52">
        <f t="shared" si="2"/>
        <v>415500</v>
      </c>
      <c r="J31" s="52">
        <f t="shared" si="3"/>
        <v>168900</v>
      </c>
      <c r="K31" s="51">
        <v>1.5</v>
      </c>
      <c r="L31" s="53">
        <f t="shared" si="4"/>
        <v>454500</v>
      </c>
      <c r="M31" s="53">
        <f t="shared" si="5"/>
        <v>1063500</v>
      </c>
      <c r="N31" s="54">
        <f t="shared" si="6"/>
        <v>745350</v>
      </c>
      <c r="O31" s="55">
        <f t="shared" si="7"/>
        <v>630000</v>
      </c>
      <c r="P31" s="55">
        <f t="shared" si="8"/>
        <v>360000</v>
      </c>
      <c r="Q31" s="55">
        <f t="shared" si="9"/>
        <v>990000</v>
      </c>
      <c r="R31" s="55">
        <f t="shared" si="10"/>
        <v>671850</v>
      </c>
      <c r="S31" s="51">
        <v>0</v>
      </c>
    </row>
    <row r="32" spans="1:19" ht="19.5" x14ac:dyDescent="0.25">
      <c r="A32" s="51" t="s">
        <v>16</v>
      </c>
      <c r="B32" s="51">
        <v>701670</v>
      </c>
      <c r="C32" s="8" t="s">
        <v>723</v>
      </c>
      <c r="D32" s="21"/>
      <c r="E32" s="51">
        <v>3</v>
      </c>
      <c r="F32" s="52">
        <f t="shared" si="0"/>
        <v>432000</v>
      </c>
      <c r="G32" s="52">
        <f t="shared" si="1"/>
        <v>190400</v>
      </c>
      <c r="H32" s="51">
        <v>2</v>
      </c>
      <c r="I32" s="52">
        <f t="shared" si="2"/>
        <v>277000</v>
      </c>
      <c r="J32" s="52">
        <f t="shared" si="3"/>
        <v>112600</v>
      </c>
      <c r="K32" s="51">
        <v>1</v>
      </c>
      <c r="L32" s="53">
        <f t="shared" si="4"/>
        <v>303000</v>
      </c>
      <c r="M32" s="53">
        <f t="shared" si="5"/>
        <v>709000</v>
      </c>
      <c r="N32" s="54">
        <f t="shared" si="6"/>
        <v>496900</v>
      </c>
      <c r="O32" s="55">
        <f t="shared" si="7"/>
        <v>420000</v>
      </c>
      <c r="P32" s="55">
        <f t="shared" si="8"/>
        <v>240000</v>
      </c>
      <c r="Q32" s="55">
        <f t="shared" si="9"/>
        <v>660000</v>
      </c>
      <c r="R32" s="55">
        <f t="shared" si="10"/>
        <v>447900</v>
      </c>
      <c r="S32" s="51">
        <v>0</v>
      </c>
    </row>
    <row r="33" spans="1:19" ht="31.5" x14ac:dyDescent="0.25">
      <c r="A33" s="51" t="s">
        <v>16</v>
      </c>
      <c r="B33" s="51">
        <v>701680</v>
      </c>
      <c r="C33" s="8" t="s">
        <v>724</v>
      </c>
      <c r="D33" s="21"/>
      <c r="E33" s="51">
        <v>2</v>
      </c>
      <c r="F33" s="52">
        <f t="shared" si="0"/>
        <v>280800</v>
      </c>
      <c r="G33" s="52">
        <f t="shared" si="1"/>
        <v>123760</v>
      </c>
      <c r="H33" s="51">
        <v>1.3</v>
      </c>
      <c r="I33" s="52">
        <f t="shared" si="2"/>
        <v>193900</v>
      </c>
      <c r="J33" s="52">
        <f t="shared" si="3"/>
        <v>78820</v>
      </c>
      <c r="K33" s="51">
        <v>0.7</v>
      </c>
      <c r="L33" s="53">
        <f t="shared" si="4"/>
        <v>202580</v>
      </c>
      <c r="M33" s="53">
        <f t="shared" si="5"/>
        <v>474700</v>
      </c>
      <c r="N33" s="54">
        <f t="shared" si="6"/>
        <v>332894</v>
      </c>
      <c r="O33" s="55">
        <f t="shared" si="7"/>
        <v>273000</v>
      </c>
      <c r="P33" s="55">
        <f t="shared" si="8"/>
        <v>168000</v>
      </c>
      <c r="Q33" s="55">
        <f t="shared" si="9"/>
        <v>441000</v>
      </c>
      <c r="R33" s="55">
        <f t="shared" si="10"/>
        <v>299194</v>
      </c>
      <c r="S33" s="51">
        <v>0</v>
      </c>
    </row>
    <row r="34" spans="1:19" ht="31.5" x14ac:dyDescent="0.25">
      <c r="A34" s="51" t="s">
        <v>16</v>
      </c>
      <c r="B34" s="51">
        <v>701685</v>
      </c>
      <c r="C34" s="8" t="s">
        <v>725</v>
      </c>
      <c r="D34" s="21"/>
      <c r="E34" s="51">
        <v>4.5</v>
      </c>
      <c r="F34" s="52">
        <f t="shared" si="0"/>
        <v>648000</v>
      </c>
      <c r="G34" s="52">
        <f t="shared" si="1"/>
        <v>285600</v>
      </c>
      <c r="H34" s="51">
        <v>3</v>
      </c>
      <c r="I34" s="52">
        <f t="shared" si="2"/>
        <v>415500</v>
      </c>
      <c r="J34" s="52">
        <f t="shared" si="3"/>
        <v>168900</v>
      </c>
      <c r="K34" s="51">
        <v>1.5</v>
      </c>
      <c r="L34" s="53">
        <f t="shared" si="4"/>
        <v>454500</v>
      </c>
      <c r="M34" s="53">
        <f t="shared" si="5"/>
        <v>1063500</v>
      </c>
      <c r="N34" s="54">
        <f t="shared" si="6"/>
        <v>745350</v>
      </c>
      <c r="O34" s="55">
        <f t="shared" si="7"/>
        <v>630000</v>
      </c>
      <c r="P34" s="55">
        <f t="shared" si="8"/>
        <v>360000</v>
      </c>
      <c r="Q34" s="55">
        <f t="shared" si="9"/>
        <v>990000</v>
      </c>
      <c r="R34" s="55">
        <f t="shared" si="10"/>
        <v>671850</v>
      </c>
      <c r="S34" s="51">
        <v>0</v>
      </c>
    </row>
    <row r="35" spans="1:19" ht="31.5" x14ac:dyDescent="0.25">
      <c r="A35" s="13" t="s">
        <v>16</v>
      </c>
      <c r="B35" s="13">
        <v>701690</v>
      </c>
      <c r="C35" s="1" t="s">
        <v>726</v>
      </c>
      <c r="D35" s="72"/>
      <c r="E35" s="13">
        <v>3.5</v>
      </c>
      <c r="F35" s="32">
        <f t="shared" si="0"/>
        <v>496799.99999999994</v>
      </c>
      <c r="G35" s="32">
        <f t="shared" si="1"/>
        <v>218959.99999999997</v>
      </c>
      <c r="H35" s="13">
        <v>2.2999999999999998</v>
      </c>
      <c r="I35" s="32">
        <f t="shared" ref="I35:I66" si="11">K35*277000</f>
        <v>332400</v>
      </c>
      <c r="J35" s="32">
        <f t="shared" ref="J35:J66" si="12">112600*K35</f>
        <v>135120</v>
      </c>
      <c r="K35" s="13">
        <v>1.2</v>
      </c>
      <c r="L35" s="53">
        <f t="shared" ref="L35:L66" si="13">J35+G35</f>
        <v>354080</v>
      </c>
      <c r="M35" s="53">
        <f t="shared" ref="M35:M66" si="14">I35+F35</f>
        <v>829200</v>
      </c>
      <c r="N35" s="54">
        <f t="shared" ref="N35:N66" si="15">M35-(L35*70%)</f>
        <v>581344</v>
      </c>
      <c r="O35" s="43">
        <f t="shared" si="7"/>
        <v>482999.99999999994</v>
      </c>
      <c r="P35" s="43">
        <f t="shared" si="8"/>
        <v>288000</v>
      </c>
      <c r="Q35" s="43">
        <f t="shared" si="9"/>
        <v>771000</v>
      </c>
      <c r="R35" s="43">
        <f t="shared" si="10"/>
        <v>523144</v>
      </c>
      <c r="S35" s="13">
        <v>0</v>
      </c>
    </row>
    <row r="36" spans="1:19" ht="31.5" x14ac:dyDescent="0.25">
      <c r="A36" s="51" t="s">
        <v>16</v>
      </c>
      <c r="B36" s="51">
        <v>701695</v>
      </c>
      <c r="C36" s="8" t="s">
        <v>727</v>
      </c>
      <c r="D36" s="21"/>
      <c r="E36" s="51">
        <v>3</v>
      </c>
      <c r="F36" s="52">
        <f t="shared" si="0"/>
        <v>432000</v>
      </c>
      <c r="G36" s="52">
        <f t="shared" si="1"/>
        <v>190400</v>
      </c>
      <c r="H36" s="51">
        <v>2</v>
      </c>
      <c r="I36" s="52">
        <f t="shared" si="11"/>
        <v>277000</v>
      </c>
      <c r="J36" s="52">
        <f t="shared" si="12"/>
        <v>112600</v>
      </c>
      <c r="K36" s="51">
        <v>1</v>
      </c>
      <c r="L36" s="53">
        <f t="shared" si="13"/>
        <v>303000</v>
      </c>
      <c r="M36" s="53">
        <f t="shared" si="14"/>
        <v>709000</v>
      </c>
      <c r="N36" s="54">
        <f t="shared" si="15"/>
        <v>496900</v>
      </c>
      <c r="O36" s="55">
        <f t="shared" si="7"/>
        <v>420000</v>
      </c>
      <c r="P36" s="55">
        <f t="shared" si="8"/>
        <v>240000</v>
      </c>
      <c r="Q36" s="55">
        <f t="shared" si="9"/>
        <v>660000</v>
      </c>
      <c r="R36" s="55">
        <f t="shared" si="10"/>
        <v>447900</v>
      </c>
      <c r="S36" s="51">
        <v>0</v>
      </c>
    </row>
    <row r="37" spans="1:19" ht="67.5" x14ac:dyDescent="0.25">
      <c r="A37" s="51" t="s">
        <v>16</v>
      </c>
      <c r="B37" s="51">
        <v>701696</v>
      </c>
      <c r="C37" s="8" t="s">
        <v>728</v>
      </c>
      <c r="D37" s="42" t="s">
        <v>729</v>
      </c>
      <c r="E37" s="51">
        <v>3</v>
      </c>
      <c r="F37" s="52">
        <f t="shared" si="0"/>
        <v>432000</v>
      </c>
      <c r="G37" s="52">
        <f t="shared" si="1"/>
        <v>190400</v>
      </c>
      <c r="H37" s="51">
        <v>2</v>
      </c>
      <c r="I37" s="52">
        <f t="shared" si="11"/>
        <v>277000</v>
      </c>
      <c r="J37" s="52">
        <f t="shared" si="12"/>
        <v>112600</v>
      </c>
      <c r="K37" s="51">
        <v>1</v>
      </c>
      <c r="L37" s="53">
        <f t="shared" si="13"/>
        <v>303000</v>
      </c>
      <c r="M37" s="53">
        <f t="shared" si="14"/>
        <v>709000</v>
      </c>
      <c r="N37" s="54">
        <f t="shared" si="15"/>
        <v>496900</v>
      </c>
      <c r="O37" s="55">
        <f t="shared" si="7"/>
        <v>420000</v>
      </c>
      <c r="P37" s="55">
        <f t="shared" si="8"/>
        <v>240000</v>
      </c>
      <c r="Q37" s="55">
        <f t="shared" si="9"/>
        <v>660000</v>
      </c>
      <c r="R37" s="55">
        <f t="shared" si="10"/>
        <v>447900</v>
      </c>
      <c r="S37" s="51">
        <v>0</v>
      </c>
    </row>
    <row r="38" spans="1:19" ht="31.5" x14ac:dyDescent="0.25">
      <c r="A38" s="51" t="s">
        <v>16</v>
      </c>
      <c r="B38" s="51">
        <v>701700</v>
      </c>
      <c r="C38" s="8" t="s">
        <v>730</v>
      </c>
      <c r="D38" s="21"/>
      <c r="E38" s="51">
        <v>3</v>
      </c>
      <c r="F38" s="52">
        <f t="shared" si="0"/>
        <v>432000</v>
      </c>
      <c r="G38" s="52">
        <f t="shared" si="1"/>
        <v>190400</v>
      </c>
      <c r="H38" s="51">
        <v>2</v>
      </c>
      <c r="I38" s="52">
        <f t="shared" si="11"/>
        <v>277000</v>
      </c>
      <c r="J38" s="52">
        <f t="shared" si="12"/>
        <v>112600</v>
      </c>
      <c r="K38" s="51">
        <v>1</v>
      </c>
      <c r="L38" s="53">
        <f t="shared" si="13"/>
        <v>303000</v>
      </c>
      <c r="M38" s="53">
        <f t="shared" si="14"/>
        <v>709000</v>
      </c>
      <c r="N38" s="54">
        <f t="shared" si="15"/>
        <v>496900</v>
      </c>
      <c r="O38" s="55">
        <f t="shared" si="7"/>
        <v>420000</v>
      </c>
      <c r="P38" s="55">
        <f t="shared" si="8"/>
        <v>240000</v>
      </c>
      <c r="Q38" s="55">
        <f t="shared" si="9"/>
        <v>660000</v>
      </c>
      <c r="R38" s="55">
        <f t="shared" si="10"/>
        <v>447900</v>
      </c>
      <c r="S38" s="51">
        <v>0</v>
      </c>
    </row>
    <row r="39" spans="1:19" ht="47.25" x14ac:dyDescent="0.25">
      <c r="A39" s="13" t="s">
        <v>16</v>
      </c>
      <c r="B39" s="13">
        <v>701705</v>
      </c>
      <c r="C39" s="1" t="s">
        <v>317</v>
      </c>
      <c r="D39" s="72"/>
      <c r="E39" s="13">
        <v>3</v>
      </c>
      <c r="F39" s="32">
        <f t="shared" si="0"/>
        <v>432000</v>
      </c>
      <c r="G39" s="32">
        <f t="shared" si="1"/>
        <v>190400</v>
      </c>
      <c r="H39" s="13">
        <v>2</v>
      </c>
      <c r="I39" s="32">
        <f t="shared" si="11"/>
        <v>277000</v>
      </c>
      <c r="J39" s="32">
        <f t="shared" si="12"/>
        <v>112600</v>
      </c>
      <c r="K39" s="13">
        <v>1</v>
      </c>
      <c r="L39" s="53">
        <f t="shared" si="13"/>
        <v>303000</v>
      </c>
      <c r="M39" s="53">
        <f t="shared" si="14"/>
        <v>709000</v>
      </c>
      <c r="N39" s="54">
        <f t="shared" si="15"/>
        <v>496900</v>
      </c>
      <c r="O39" s="43">
        <f t="shared" si="7"/>
        <v>420000</v>
      </c>
      <c r="P39" s="43">
        <f t="shared" si="8"/>
        <v>240000</v>
      </c>
      <c r="Q39" s="43">
        <f t="shared" si="9"/>
        <v>660000</v>
      </c>
      <c r="R39" s="43">
        <f t="shared" si="10"/>
        <v>447900</v>
      </c>
      <c r="S39" s="13">
        <v>0</v>
      </c>
    </row>
    <row r="40" spans="1:19" ht="19.5" x14ac:dyDescent="0.25">
      <c r="A40" s="13" t="s">
        <v>16</v>
      </c>
      <c r="B40" s="13">
        <v>701706</v>
      </c>
      <c r="C40" s="1" t="s">
        <v>731</v>
      </c>
      <c r="D40" s="72"/>
      <c r="E40" s="13">
        <v>3</v>
      </c>
      <c r="F40" s="32">
        <f t="shared" si="0"/>
        <v>432000</v>
      </c>
      <c r="G40" s="32">
        <f t="shared" si="1"/>
        <v>190400</v>
      </c>
      <c r="H40" s="13">
        <v>2</v>
      </c>
      <c r="I40" s="32">
        <f t="shared" si="11"/>
        <v>277000</v>
      </c>
      <c r="J40" s="32">
        <f t="shared" si="12"/>
        <v>112600</v>
      </c>
      <c r="K40" s="13">
        <v>1</v>
      </c>
      <c r="L40" s="53">
        <f t="shared" si="13"/>
        <v>303000</v>
      </c>
      <c r="M40" s="53">
        <f t="shared" si="14"/>
        <v>709000</v>
      </c>
      <c r="N40" s="54">
        <f t="shared" si="15"/>
        <v>496900</v>
      </c>
      <c r="O40" s="43">
        <f t="shared" si="7"/>
        <v>420000</v>
      </c>
      <c r="P40" s="43">
        <f t="shared" si="8"/>
        <v>240000</v>
      </c>
      <c r="Q40" s="43">
        <f t="shared" si="9"/>
        <v>660000</v>
      </c>
      <c r="R40" s="43">
        <f t="shared" si="10"/>
        <v>447900</v>
      </c>
      <c r="S40" s="13">
        <v>0</v>
      </c>
    </row>
    <row r="41" spans="1:19" ht="19.5" x14ac:dyDescent="0.25">
      <c r="A41" s="13" t="s">
        <v>16</v>
      </c>
      <c r="B41" s="13">
        <v>701707</v>
      </c>
      <c r="C41" s="1" t="s">
        <v>732</v>
      </c>
      <c r="D41" s="72"/>
      <c r="E41" s="13">
        <v>3</v>
      </c>
      <c r="F41" s="32">
        <f t="shared" si="0"/>
        <v>432000</v>
      </c>
      <c r="G41" s="32">
        <f t="shared" si="1"/>
        <v>190400</v>
      </c>
      <c r="H41" s="13">
        <v>2</v>
      </c>
      <c r="I41" s="32">
        <f t="shared" si="11"/>
        <v>277000</v>
      </c>
      <c r="J41" s="32">
        <f t="shared" si="12"/>
        <v>112600</v>
      </c>
      <c r="K41" s="13">
        <v>1</v>
      </c>
      <c r="L41" s="53">
        <f t="shared" si="13"/>
        <v>303000</v>
      </c>
      <c r="M41" s="53">
        <f t="shared" si="14"/>
        <v>709000</v>
      </c>
      <c r="N41" s="54">
        <f t="shared" si="15"/>
        <v>496900</v>
      </c>
      <c r="O41" s="43">
        <f t="shared" si="7"/>
        <v>420000</v>
      </c>
      <c r="P41" s="43">
        <f t="shared" si="8"/>
        <v>240000</v>
      </c>
      <c r="Q41" s="43">
        <f t="shared" si="9"/>
        <v>660000</v>
      </c>
      <c r="R41" s="43">
        <f t="shared" si="10"/>
        <v>447900</v>
      </c>
      <c r="S41" s="13">
        <v>0</v>
      </c>
    </row>
    <row r="42" spans="1:19" ht="31.5" x14ac:dyDescent="0.25">
      <c r="A42" s="139" t="s">
        <v>16</v>
      </c>
      <c r="B42" s="139">
        <v>701715</v>
      </c>
      <c r="C42" s="140" t="s">
        <v>733</v>
      </c>
      <c r="D42" s="141"/>
      <c r="E42" s="139">
        <v>3.75</v>
      </c>
      <c r="F42" s="142">
        <f t="shared" si="0"/>
        <v>540000</v>
      </c>
      <c r="G42" s="142">
        <f t="shared" si="1"/>
        <v>238000</v>
      </c>
      <c r="H42" s="139">
        <v>2.5</v>
      </c>
      <c r="I42" s="142">
        <f t="shared" si="11"/>
        <v>346250</v>
      </c>
      <c r="J42" s="142">
        <f t="shared" si="12"/>
        <v>140750</v>
      </c>
      <c r="K42" s="139">
        <v>1.25</v>
      </c>
      <c r="L42" s="53">
        <f t="shared" si="13"/>
        <v>378750</v>
      </c>
      <c r="M42" s="53">
        <f t="shared" si="14"/>
        <v>886250</v>
      </c>
      <c r="N42" s="54">
        <f t="shared" si="15"/>
        <v>621125</v>
      </c>
      <c r="O42" s="143">
        <f t="shared" si="7"/>
        <v>525000</v>
      </c>
      <c r="P42" s="143">
        <f t="shared" si="8"/>
        <v>300000</v>
      </c>
      <c r="Q42" s="143">
        <f t="shared" si="9"/>
        <v>825000</v>
      </c>
      <c r="R42" s="143">
        <f t="shared" si="10"/>
        <v>559875</v>
      </c>
      <c r="S42" s="139">
        <v>0</v>
      </c>
    </row>
    <row r="43" spans="1:19" ht="31.5" x14ac:dyDescent="0.25">
      <c r="A43" s="139" t="s">
        <v>16</v>
      </c>
      <c r="B43" s="139">
        <v>701716</v>
      </c>
      <c r="C43" s="140" t="s">
        <v>734</v>
      </c>
      <c r="D43" s="141"/>
      <c r="E43" s="139">
        <v>6</v>
      </c>
      <c r="F43" s="142">
        <f t="shared" si="0"/>
        <v>864000</v>
      </c>
      <c r="G43" s="142">
        <f t="shared" si="1"/>
        <v>380800</v>
      </c>
      <c r="H43" s="139">
        <v>4</v>
      </c>
      <c r="I43" s="142">
        <f t="shared" si="11"/>
        <v>554000</v>
      </c>
      <c r="J43" s="142">
        <f t="shared" si="12"/>
        <v>225200</v>
      </c>
      <c r="K43" s="139">
        <v>2</v>
      </c>
      <c r="L43" s="53">
        <f t="shared" si="13"/>
        <v>606000</v>
      </c>
      <c r="M43" s="53">
        <f t="shared" si="14"/>
        <v>1418000</v>
      </c>
      <c r="N43" s="54">
        <f t="shared" si="15"/>
        <v>993800</v>
      </c>
      <c r="O43" s="143">
        <f t="shared" si="7"/>
        <v>840000</v>
      </c>
      <c r="P43" s="143">
        <f t="shared" si="8"/>
        <v>480000</v>
      </c>
      <c r="Q43" s="143">
        <f t="shared" si="9"/>
        <v>1320000</v>
      </c>
      <c r="R43" s="143">
        <f t="shared" si="10"/>
        <v>895800</v>
      </c>
      <c r="S43" s="139">
        <v>0</v>
      </c>
    </row>
    <row r="44" spans="1:19" ht="19.5" x14ac:dyDescent="0.25">
      <c r="A44" s="13" t="s">
        <v>16</v>
      </c>
      <c r="B44" s="13">
        <v>701717</v>
      </c>
      <c r="C44" s="1" t="s">
        <v>735</v>
      </c>
      <c r="D44" s="72"/>
      <c r="E44" s="13">
        <v>2.5</v>
      </c>
      <c r="F44" s="32">
        <f t="shared" si="0"/>
        <v>367200</v>
      </c>
      <c r="G44" s="32">
        <f t="shared" si="1"/>
        <v>161840</v>
      </c>
      <c r="H44" s="13">
        <v>1.7</v>
      </c>
      <c r="I44" s="32">
        <f t="shared" si="11"/>
        <v>221600</v>
      </c>
      <c r="J44" s="32">
        <f t="shared" si="12"/>
        <v>90080</v>
      </c>
      <c r="K44" s="13">
        <v>0.8</v>
      </c>
      <c r="L44" s="53">
        <f t="shared" si="13"/>
        <v>251920</v>
      </c>
      <c r="M44" s="53">
        <f t="shared" si="14"/>
        <v>588800</v>
      </c>
      <c r="N44" s="54">
        <f t="shared" si="15"/>
        <v>412456</v>
      </c>
      <c r="O44" s="43">
        <f t="shared" si="7"/>
        <v>357000</v>
      </c>
      <c r="P44" s="43">
        <f t="shared" si="8"/>
        <v>192000</v>
      </c>
      <c r="Q44" s="43">
        <f t="shared" si="9"/>
        <v>549000</v>
      </c>
      <c r="R44" s="43">
        <f t="shared" si="10"/>
        <v>372656</v>
      </c>
      <c r="S44" s="13">
        <v>0</v>
      </c>
    </row>
    <row r="45" spans="1:19" ht="47.25" x14ac:dyDescent="0.25">
      <c r="A45" s="13" t="s">
        <v>16</v>
      </c>
      <c r="B45" s="13">
        <v>701718</v>
      </c>
      <c r="C45" s="1" t="s">
        <v>736</v>
      </c>
      <c r="D45" s="72"/>
      <c r="E45" s="13">
        <v>4.5</v>
      </c>
      <c r="F45" s="32">
        <f t="shared" si="0"/>
        <v>648000</v>
      </c>
      <c r="G45" s="32">
        <f t="shared" si="1"/>
        <v>285600</v>
      </c>
      <c r="H45" s="13">
        <v>3</v>
      </c>
      <c r="I45" s="32">
        <f t="shared" si="11"/>
        <v>415500</v>
      </c>
      <c r="J45" s="32">
        <f t="shared" si="12"/>
        <v>168900</v>
      </c>
      <c r="K45" s="13">
        <v>1.5</v>
      </c>
      <c r="L45" s="53">
        <f t="shared" si="13"/>
        <v>454500</v>
      </c>
      <c r="M45" s="53">
        <f t="shared" si="14"/>
        <v>1063500</v>
      </c>
      <c r="N45" s="54">
        <f t="shared" si="15"/>
        <v>745350</v>
      </c>
      <c r="O45" s="43">
        <f t="shared" si="7"/>
        <v>630000</v>
      </c>
      <c r="P45" s="43">
        <f t="shared" si="8"/>
        <v>360000</v>
      </c>
      <c r="Q45" s="43">
        <f t="shared" si="9"/>
        <v>990000</v>
      </c>
      <c r="R45" s="43">
        <f t="shared" si="10"/>
        <v>671850</v>
      </c>
      <c r="S45" s="13">
        <v>0</v>
      </c>
    </row>
    <row r="46" spans="1:19" ht="47.25" x14ac:dyDescent="0.25">
      <c r="A46" s="13" t="s">
        <v>16</v>
      </c>
      <c r="B46" s="13">
        <v>701720</v>
      </c>
      <c r="C46" s="1" t="s">
        <v>737</v>
      </c>
      <c r="D46" s="72"/>
      <c r="E46" s="13">
        <v>4.5</v>
      </c>
      <c r="F46" s="32">
        <f t="shared" si="0"/>
        <v>648000</v>
      </c>
      <c r="G46" s="32">
        <f t="shared" si="1"/>
        <v>285600</v>
      </c>
      <c r="H46" s="13">
        <v>3</v>
      </c>
      <c r="I46" s="32">
        <f t="shared" si="11"/>
        <v>415500</v>
      </c>
      <c r="J46" s="32">
        <f t="shared" si="12"/>
        <v>168900</v>
      </c>
      <c r="K46" s="13">
        <v>1.5</v>
      </c>
      <c r="L46" s="53">
        <f t="shared" si="13"/>
        <v>454500</v>
      </c>
      <c r="M46" s="53">
        <f t="shared" si="14"/>
        <v>1063500</v>
      </c>
      <c r="N46" s="54">
        <f t="shared" si="15"/>
        <v>745350</v>
      </c>
      <c r="O46" s="43">
        <f t="shared" si="7"/>
        <v>630000</v>
      </c>
      <c r="P46" s="43">
        <f t="shared" si="8"/>
        <v>360000</v>
      </c>
      <c r="Q46" s="43">
        <f t="shared" si="9"/>
        <v>990000</v>
      </c>
      <c r="R46" s="43">
        <f t="shared" si="10"/>
        <v>671850</v>
      </c>
      <c r="S46" s="13">
        <v>0</v>
      </c>
    </row>
    <row r="47" spans="1:19" ht="47.25" x14ac:dyDescent="0.25">
      <c r="A47" s="13" t="s">
        <v>16</v>
      </c>
      <c r="B47" s="13">
        <v>701725</v>
      </c>
      <c r="C47" s="1" t="s">
        <v>738</v>
      </c>
      <c r="D47" s="72"/>
      <c r="E47" s="13">
        <v>5</v>
      </c>
      <c r="F47" s="32">
        <f t="shared" si="0"/>
        <v>734400</v>
      </c>
      <c r="G47" s="32">
        <f t="shared" si="1"/>
        <v>323680</v>
      </c>
      <c r="H47" s="13">
        <v>3.4</v>
      </c>
      <c r="I47" s="32">
        <f t="shared" si="11"/>
        <v>443200</v>
      </c>
      <c r="J47" s="32">
        <f t="shared" si="12"/>
        <v>180160</v>
      </c>
      <c r="K47" s="13">
        <v>1.6</v>
      </c>
      <c r="L47" s="53">
        <f t="shared" si="13"/>
        <v>503840</v>
      </c>
      <c r="M47" s="53">
        <f t="shared" si="14"/>
        <v>1177600</v>
      </c>
      <c r="N47" s="54">
        <f t="shared" si="15"/>
        <v>824912</v>
      </c>
      <c r="O47" s="43">
        <f t="shared" si="7"/>
        <v>714000</v>
      </c>
      <c r="P47" s="43">
        <f t="shared" si="8"/>
        <v>384000</v>
      </c>
      <c r="Q47" s="43">
        <f t="shared" si="9"/>
        <v>1098000</v>
      </c>
      <c r="R47" s="43">
        <f t="shared" si="10"/>
        <v>745312</v>
      </c>
      <c r="S47" s="13">
        <v>0</v>
      </c>
    </row>
    <row r="48" spans="1:19" ht="31.5" x14ac:dyDescent="0.25">
      <c r="A48" s="13" t="s">
        <v>16</v>
      </c>
      <c r="B48" s="13">
        <v>701726</v>
      </c>
      <c r="C48" s="1" t="s">
        <v>739</v>
      </c>
      <c r="D48" s="72"/>
      <c r="E48" s="13">
        <v>3</v>
      </c>
      <c r="F48" s="32">
        <f t="shared" si="0"/>
        <v>432000</v>
      </c>
      <c r="G48" s="32">
        <f t="shared" si="1"/>
        <v>190400</v>
      </c>
      <c r="H48" s="13">
        <v>2</v>
      </c>
      <c r="I48" s="32">
        <f t="shared" si="11"/>
        <v>277000</v>
      </c>
      <c r="J48" s="32">
        <f t="shared" si="12"/>
        <v>112600</v>
      </c>
      <c r="K48" s="13">
        <v>1</v>
      </c>
      <c r="L48" s="53">
        <f t="shared" si="13"/>
        <v>303000</v>
      </c>
      <c r="M48" s="53">
        <f t="shared" si="14"/>
        <v>709000</v>
      </c>
      <c r="N48" s="54">
        <f t="shared" si="15"/>
        <v>496900</v>
      </c>
      <c r="O48" s="43">
        <f t="shared" si="7"/>
        <v>420000</v>
      </c>
      <c r="P48" s="43">
        <f t="shared" si="8"/>
        <v>240000</v>
      </c>
      <c r="Q48" s="43">
        <f t="shared" si="9"/>
        <v>660000</v>
      </c>
      <c r="R48" s="43">
        <f t="shared" si="10"/>
        <v>447900</v>
      </c>
      <c r="S48" s="13">
        <v>0</v>
      </c>
    </row>
    <row r="49" spans="1:19" ht="19.5" x14ac:dyDescent="0.25">
      <c r="A49" s="13" t="s">
        <v>16</v>
      </c>
      <c r="B49" s="13">
        <v>701727</v>
      </c>
      <c r="C49" s="1" t="s">
        <v>740</v>
      </c>
      <c r="D49" s="72"/>
      <c r="E49" s="13">
        <v>3</v>
      </c>
      <c r="F49" s="32">
        <f t="shared" si="0"/>
        <v>432000</v>
      </c>
      <c r="G49" s="32">
        <f t="shared" si="1"/>
        <v>190400</v>
      </c>
      <c r="H49" s="13">
        <v>2</v>
      </c>
      <c r="I49" s="32">
        <f t="shared" si="11"/>
        <v>277000</v>
      </c>
      <c r="J49" s="32">
        <f t="shared" si="12"/>
        <v>112600</v>
      </c>
      <c r="K49" s="13">
        <v>1</v>
      </c>
      <c r="L49" s="53">
        <f t="shared" si="13"/>
        <v>303000</v>
      </c>
      <c r="M49" s="53">
        <f t="shared" si="14"/>
        <v>709000</v>
      </c>
      <c r="N49" s="54">
        <f t="shared" si="15"/>
        <v>496900</v>
      </c>
      <c r="O49" s="43">
        <f t="shared" si="7"/>
        <v>420000</v>
      </c>
      <c r="P49" s="43">
        <f t="shared" si="8"/>
        <v>240000</v>
      </c>
      <c r="Q49" s="43">
        <f t="shared" si="9"/>
        <v>660000</v>
      </c>
      <c r="R49" s="43">
        <f t="shared" si="10"/>
        <v>447900</v>
      </c>
      <c r="S49" s="13">
        <v>0</v>
      </c>
    </row>
    <row r="50" spans="1:19" ht="78.75" x14ac:dyDescent="0.25">
      <c r="A50" s="13" t="s">
        <v>16</v>
      </c>
      <c r="B50" s="13">
        <v>701730</v>
      </c>
      <c r="C50" s="1" t="s">
        <v>741</v>
      </c>
      <c r="D50" s="72"/>
      <c r="E50" s="13">
        <v>6</v>
      </c>
      <c r="F50" s="32">
        <f t="shared" si="0"/>
        <v>864000</v>
      </c>
      <c r="G50" s="32">
        <f t="shared" si="1"/>
        <v>380800</v>
      </c>
      <c r="H50" s="13">
        <v>4</v>
      </c>
      <c r="I50" s="32">
        <f t="shared" si="11"/>
        <v>554000</v>
      </c>
      <c r="J50" s="32">
        <f t="shared" si="12"/>
        <v>225200</v>
      </c>
      <c r="K50" s="13">
        <v>2</v>
      </c>
      <c r="L50" s="53">
        <f t="shared" si="13"/>
        <v>606000</v>
      </c>
      <c r="M50" s="53">
        <f t="shared" si="14"/>
        <v>1418000</v>
      </c>
      <c r="N50" s="54">
        <f t="shared" si="15"/>
        <v>993800</v>
      </c>
      <c r="O50" s="43">
        <f t="shared" si="7"/>
        <v>840000</v>
      </c>
      <c r="P50" s="43">
        <f t="shared" si="8"/>
        <v>480000</v>
      </c>
      <c r="Q50" s="43">
        <f t="shared" si="9"/>
        <v>1320000</v>
      </c>
      <c r="R50" s="43">
        <f t="shared" si="10"/>
        <v>895800</v>
      </c>
      <c r="S50" s="13">
        <v>0</v>
      </c>
    </row>
    <row r="51" spans="1:19" ht="71.25" customHeight="1" x14ac:dyDescent="0.25">
      <c r="A51" s="139" t="s">
        <v>16</v>
      </c>
      <c r="B51" s="139">
        <v>701731</v>
      </c>
      <c r="C51" s="140" t="s">
        <v>742</v>
      </c>
      <c r="D51" s="144" t="s">
        <v>743</v>
      </c>
      <c r="E51" s="139">
        <v>7.1</v>
      </c>
      <c r="F51" s="142">
        <f t="shared" si="0"/>
        <v>1036800</v>
      </c>
      <c r="G51" s="142">
        <f t="shared" si="1"/>
        <v>456960</v>
      </c>
      <c r="H51" s="139">
        <v>4.8</v>
      </c>
      <c r="I51" s="142">
        <f t="shared" si="11"/>
        <v>637100</v>
      </c>
      <c r="J51" s="142">
        <f t="shared" si="12"/>
        <v>258979.99999999997</v>
      </c>
      <c r="K51" s="139">
        <v>2.2999999999999998</v>
      </c>
      <c r="L51" s="53">
        <f t="shared" si="13"/>
        <v>715940</v>
      </c>
      <c r="M51" s="53">
        <f t="shared" si="14"/>
        <v>1673900</v>
      </c>
      <c r="N51" s="54">
        <f t="shared" si="15"/>
        <v>1172742</v>
      </c>
      <c r="O51" s="143">
        <f t="shared" si="7"/>
        <v>1008000</v>
      </c>
      <c r="P51" s="143">
        <f t="shared" si="8"/>
        <v>552000</v>
      </c>
      <c r="Q51" s="143">
        <f t="shared" si="9"/>
        <v>1560000</v>
      </c>
      <c r="R51" s="143">
        <f t="shared" si="10"/>
        <v>1058842</v>
      </c>
      <c r="S51" s="139">
        <v>0</v>
      </c>
    </row>
    <row r="52" spans="1:19" ht="19.5" x14ac:dyDescent="0.25">
      <c r="A52" s="13" t="s">
        <v>16</v>
      </c>
      <c r="B52" s="13">
        <v>701732</v>
      </c>
      <c r="C52" s="1" t="s">
        <v>744</v>
      </c>
      <c r="D52" s="72"/>
      <c r="E52" s="13">
        <v>5.5</v>
      </c>
      <c r="F52" s="32">
        <f t="shared" si="0"/>
        <v>799200</v>
      </c>
      <c r="G52" s="32">
        <f t="shared" si="1"/>
        <v>352240</v>
      </c>
      <c r="H52" s="13">
        <v>3.7</v>
      </c>
      <c r="I52" s="32">
        <f t="shared" si="11"/>
        <v>498600</v>
      </c>
      <c r="J52" s="32">
        <f t="shared" si="12"/>
        <v>202680</v>
      </c>
      <c r="K52" s="13">
        <v>1.8</v>
      </c>
      <c r="L52" s="53">
        <f t="shared" si="13"/>
        <v>554920</v>
      </c>
      <c r="M52" s="53">
        <f t="shared" si="14"/>
        <v>1297800</v>
      </c>
      <c r="N52" s="54">
        <f t="shared" si="15"/>
        <v>909356</v>
      </c>
      <c r="O52" s="43">
        <f t="shared" si="7"/>
        <v>777000</v>
      </c>
      <c r="P52" s="43">
        <f t="shared" si="8"/>
        <v>432000</v>
      </c>
      <c r="Q52" s="43">
        <f t="shared" si="9"/>
        <v>1209000</v>
      </c>
      <c r="R52" s="43">
        <f t="shared" si="10"/>
        <v>820556</v>
      </c>
      <c r="S52" s="13">
        <v>0</v>
      </c>
    </row>
    <row r="53" spans="1:19" ht="47.25" x14ac:dyDescent="0.25">
      <c r="A53" s="13" t="s">
        <v>31</v>
      </c>
      <c r="B53" s="13">
        <v>701735</v>
      </c>
      <c r="C53" s="1" t="s">
        <v>745</v>
      </c>
      <c r="D53" s="72"/>
      <c r="E53" s="13">
        <v>2.5</v>
      </c>
      <c r="F53" s="32">
        <f t="shared" si="0"/>
        <v>367200</v>
      </c>
      <c r="G53" s="32">
        <f t="shared" si="1"/>
        <v>161840</v>
      </c>
      <c r="H53" s="13">
        <v>1.7</v>
      </c>
      <c r="I53" s="32">
        <f t="shared" si="11"/>
        <v>221600</v>
      </c>
      <c r="J53" s="32">
        <f t="shared" si="12"/>
        <v>90080</v>
      </c>
      <c r="K53" s="13">
        <v>0.8</v>
      </c>
      <c r="L53" s="53">
        <f t="shared" si="13"/>
        <v>251920</v>
      </c>
      <c r="M53" s="53">
        <f t="shared" si="14"/>
        <v>588800</v>
      </c>
      <c r="N53" s="54">
        <f t="shared" si="15"/>
        <v>412456</v>
      </c>
      <c r="O53" s="43">
        <f t="shared" si="7"/>
        <v>357000</v>
      </c>
      <c r="P53" s="43">
        <f t="shared" si="8"/>
        <v>192000</v>
      </c>
      <c r="Q53" s="43">
        <f t="shared" si="9"/>
        <v>549000</v>
      </c>
      <c r="R53" s="43">
        <f t="shared" si="10"/>
        <v>372656</v>
      </c>
      <c r="S53" s="13">
        <v>0</v>
      </c>
    </row>
    <row r="54" spans="1:19" ht="31.5" x14ac:dyDescent="0.25">
      <c r="A54" s="13" t="s">
        <v>16</v>
      </c>
      <c r="B54" s="13">
        <v>701736</v>
      </c>
      <c r="C54" s="1" t="s">
        <v>746</v>
      </c>
      <c r="D54" s="72"/>
      <c r="E54" s="13">
        <v>4.5</v>
      </c>
      <c r="F54" s="32">
        <f t="shared" si="0"/>
        <v>648000</v>
      </c>
      <c r="G54" s="32">
        <f t="shared" si="1"/>
        <v>285600</v>
      </c>
      <c r="H54" s="13">
        <v>3</v>
      </c>
      <c r="I54" s="32">
        <f t="shared" si="11"/>
        <v>415500</v>
      </c>
      <c r="J54" s="32">
        <f t="shared" si="12"/>
        <v>168900</v>
      </c>
      <c r="K54" s="13">
        <v>1.5</v>
      </c>
      <c r="L54" s="53">
        <f t="shared" si="13"/>
        <v>454500</v>
      </c>
      <c r="M54" s="53">
        <f t="shared" si="14"/>
        <v>1063500</v>
      </c>
      <c r="N54" s="54">
        <f t="shared" si="15"/>
        <v>745350</v>
      </c>
      <c r="O54" s="43">
        <f t="shared" si="7"/>
        <v>630000</v>
      </c>
      <c r="P54" s="43">
        <f t="shared" si="8"/>
        <v>360000</v>
      </c>
      <c r="Q54" s="43">
        <f t="shared" si="9"/>
        <v>990000</v>
      </c>
      <c r="R54" s="43">
        <f t="shared" si="10"/>
        <v>671850</v>
      </c>
      <c r="S54" s="13">
        <v>0</v>
      </c>
    </row>
    <row r="55" spans="1:19" ht="47.25" x14ac:dyDescent="0.25">
      <c r="A55" s="13" t="s">
        <v>16</v>
      </c>
      <c r="B55" s="13">
        <v>701740</v>
      </c>
      <c r="C55" s="1" t="s">
        <v>747</v>
      </c>
      <c r="D55" s="72"/>
      <c r="E55" s="13">
        <v>10.5</v>
      </c>
      <c r="F55" s="32">
        <f t="shared" si="0"/>
        <v>1512000</v>
      </c>
      <c r="G55" s="32">
        <f t="shared" si="1"/>
        <v>666400</v>
      </c>
      <c r="H55" s="13">
        <v>7</v>
      </c>
      <c r="I55" s="32">
        <f t="shared" si="11"/>
        <v>969500</v>
      </c>
      <c r="J55" s="32">
        <f t="shared" si="12"/>
        <v>394100</v>
      </c>
      <c r="K55" s="13">
        <v>3.5</v>
      </c>
      <c r="L55" s="53">
        <f t="shared" si="13"/>
        <v>1060500</v>
      </c>
      <c r="M55" s="53">
        <f t="shared" si="14"/>
        <v>2481500</v>
      </c>
      <c r="N55" s="54">
        <f t="shared" si="15"/>
        <v>1739150</v>
      </c>
      <c r="O55" s="43">
        <f t="shared" si="7"/>
        <v>1470000</v>
      </c>
      <c r="P55" s="43">
        <f t="shared" si="8"/>
        <v>840000</v>
      </c>
      <c r="Q55" s="43">
        <f t="shared" si="9"/>
        <v>2310000</v>
      </c>
      <c r="R55" s="43">
        <f t="shared" si="10"/>
        <v>1567650</v>
      </c>
      <c r="S55" s="13">
        <v>0</v>
      </c>
    </row>
    <row r="56" spans="1:19" ht="31.5" x14ac:dyDescent="0.25">
      <c r="A56" s="13" t="s">
        <v>16</v>
      </c>
      <c r="B56" s="13">
        <v>701745</v>
      </c>
      <c r="C56" s="1" t="s">
        <v>748</v>
      </c>
      <c r="D56" s="72"/>
      <c r="E56" s="13">
        <v>10</v>
      </c>
      <c r="F56" s="32">
        <f t="shared" si="0"/>
        <v>1447200</v>
      </c>
      <c r="G56" s="32">
        <f t="shared" si="1"/>
        <v>637840</v>
      </c>
      <c r="H56" s="13">
        <v>6.7</v>
      </c>
      <c r="I56" s="32">
        <f t="shared" si="11"/>
        <v>914100</v>
      </c>
      <c r="J56" s="32">
        <f t="shared" si="12"/>
        <v>371580</v>
      </c>
      <c r="K56" s="13">
        <v>3.3</v>
      </c>
      <c r="L56" s="53">
        <f t="shared" si="13"/>
        <v>1009420</v>
      </c>
      <c r="M56" s="53">
        <f t="shared" si="14"/>
        <v>2361300</v>
      </c>
      <c r="N56" s="54">
        <f t="shared" si="15"/>
        <v>1654706</v>
      </c>
      <c r="O56" s="43">
        <f t="shared" si="7"/>
        <v>1407000</v>
      </c>
      <c r="P56" s="43">
        <f t="shared" si="8"/>
        <v>792000</v>
      </c>
      <c r="Q56" s="43">
        <f t="shared" si="9"/>
        <v>2199000</v>
      </c>
      <c r="R56" s="43">
        <f t="shared" si="10"/>
        <v>1492406</v>
      </c>
      <c r="S56" s="13">
        <v>0</v>
      </c>
    </row>
    <row r="57" spans="1:19" ht="31.5" x14ac:dyDescent="0.25">
      <c r="A57" s="13" t="s">
        <v>16</v>
      </c>
      <c r="B57" s="13">
        <v>701750</v>
      </c>
      <c r="C57" s="1" t="s">
        <v>749</v>
      </c>
      <c r="D57" s="72"/>
      <c r="E57" s="13">
        <v>16.5</v>
      </c>
      <c r="F57" s="32">
        <f t="shared" si="0"/>
        <v>2376000</v>
      </c>
      <c r="G57" s="32">
        <f t="shared" si="1"/>
        <v>1047200</v>
      </c>
      <c r="H57" s="13">
        <v>11</v>
      </c>
      <c r="I57" s="32">
        <f t="shared" si="11"/>
        <v>1523500</v>
      </c>
      <c r="J57" s="32">
        <f t="shared" si="12"/>
        <v>619300</v>
      </c>
      <c r="K57" s="13">
        <v>5.5</v>
      </c>
      <c r="L57" s="53">
        <f t="shared" si="13"/>
        <v>1666500</v>
      </c>
      <c r="M57" s="53">
        <f t="shared" si="14"/>
        <v>3899500</v>
      </c>
      <c r="N57" s="54">
        <f t="shared" si="15"/>
        <v>2732950</v>
      </c>
      <c r="O57" s="43">
        <f t="shared" si="7"/>
        <v>2310000</v>
      </c>
      <c r="P57" s="43">
        <f t="shared" si="8"/>
        <v>1320000</v>
      </c>
      <c r="Q57" s="43">
        <f t="shared" si="9"/>
        <v>3630000</v>
      </c>
      <c r="R57" s="43">
        <f t="shared" si="10"/>
        <v>2463450</v>
      </c>
      <c r="S57" s="13">
        <v>0</v>
      </c>
    </row>
    <row r="58" spans="1:19" ht="31.5" x14ac:dyDescent="0.25">
      <c r="A58" s="13" t="s">
        <v>16</v>
      </c>
      <c r="B58" s="13">
        <v>701755</v>
      </c>
      <c r="C58" s="1" t="s">
        <v>750</v>
      </c>
      <c r="D58" s="72"/>
      <c r="E58" s="13">
        <v>9</v>
      </c>
      <c r="F58" s="32">
        <f t="shared" si="0"/>
        <v>1296000</v>
      </c>
      <c r="G58" s="32">
        <f t="shared" si="1"/>
        <v>571200</v>
      </c>
      <c r="H58" s="13">
        <v>6</v>
      </c>
      <c r="I58" s="32">
        <f t="shared" si="11"/>
        <v>831000</v>
      </c>
      <c r="J58" s="32">
        <f t="shared" si="12"/>
        <v>337800</v>
      </c>
      <c r="K58" s="13">
        <v>3</v>
      </c>
      <c r="L58" s="53">
        <f t="shared" si="13"/>
        <v>909000</v>
      </c>
      <c r="M58" s="53">
        <f t="shared" si="14"/>
        <v>2127000</v>
      </c>
      <c r="N58" s="54">
        <f t="shared" si="15"/>
        <v>1490700</v>
      </c>
      <c r="O58" s="43">
        <f t="shared" si="7"/>
        <v>1260000</v>
      </c>
      <c r="P58" s="43">
        <f t="shared" si="8"/>
        <v>720000</v>
      </c>
      <c r="Q58" s="43">
        <f t="shared" si="9"/>
        <v>1980000</v>
      </c>
      <c r="R58" s="43">
        <f t="shared" si="10"/>
        <v>1343700</v>
      </c>
      <c r="S58" s="13">
        <v>0</v>
      </c>
    </row>
    <row r="59" spans="1:19" ht="31.5" x14ac:dyDescent="0.25">
      <c r="A59" s="13" t="s">
        <v>16</v>
      </c>
      <c r="B59" s="13">
        <v>701760</v>
      </c>
      <c r="C59" s="1" t="s">
        <v>751</v>
      </c>
      <c r="D59" s="72"/>
      <c r="E59" s="13">
        <v>16.5</v>
      </c>
      <c r="F59" s="32">
        <f t="shared" si="0"/>
        <v>2376000</v>
      </c>
      <c r="G59" s="32">
        <f t="shared" si="1"/>
        <v>1047200</v>
      </c>
      <c r="H59" s="13">
        <v>11</v>
      </c>
      <c r="I59" s="32">
        <f t="shared" si="11"/>
        <v>1523500</v>
      </c>
      <c r="J59" s="32">
        <f t="shared" si="12"/>
        <v>619300</v>
      </c>
      <c r="K59" s="13">
        <v>5.5</v>
      </c>
      <c r="L59" s="53">
        <f t="shared" si="13"/>
        <v>1666500</v>
      </c>
      <c r="M59" s="53">
        <f t="shared" si="14"/>
        <v>3899500</v>
      </c>
      <c r="N59" s="54">
        <f t="shared" si="15"/>
        <v>2732950</v>
      </c>
      <c r="O59" s="43">
        <f t="shared" si="7"/>
        <v>2310000</v>
      </c>
      <c r="P59" s="43">
        <f t="shared" si="8"/>
        <v>1320000</v>
      </c>
      <c r="Q59" s="43">
        <f t="shared" si="9"/>
        <v>3630000</v>
      </c>
      <c r="R59" s="43">
        <f t="shared" si="10"/>
        <v>2463450</v>
      </c>
      <c r="S59" s="13">
        <v>0</v>
      </c>
    </row>
    <row r="60" spans="1:19" ht="31.5" x14ac:dyDescent="0.25">
      <c r="A60" s="13" t="s">
        <v>16</v>
      </c>
      <c r="B60" s="13">
        <v>701765</v>
      </c>
      <c r="C60" s="1" t="s">
        <v>752</v>
      </c>
      <c r="D60" s="72"/>
      <c r="E60" s="13">
        <v>9</v>
      </c>
      <c r="F60" s="32">
        <f t="shared" si="0"/>
        <v>1296000</v>
      </c>
      <c r="G60" s="32">
        <f t="shared" si="1"/>
        <v>571200</v>
      </c>
      <c r="H60" s="13">
        <v>6</v>
      </c>
      <c r="I60" s="32">
        <f t="shared" si="11"/>
        <v>831000</v>
      </c>
      <c r="J60" s="32">
        <f t="shared" si="12"/>
        <v>337800</v>
      </c>
      <c r="K60" s="13">
        <v>3</v>
      </c>
      <c r="L60" s="53">
        <f t="shared" si="13"/>
        <v>909000</v>
      </c>
      <c r="M60" s="53">
        <f t="shared" si="14"/>
        <v>2127000</v>
      </c>
      <c r="N60" s="54">
        <f t="shared" si="15"/>
        <v>1490700</v>
      </c>
      <c r="O60" s="43">
        <f t="shared" si="7"/>
        <v>1260000</v>
      </c>
      <c r="P60" s="43">
        <f t="shared" si="8"/>
        <v>720000</v>
      </c>
      <c r="Q60" s="43">
        <f t="shared" si="9"/>
        <v>1980000</v>
      </c>
      <c r="R60" s="43">
        <f t="shared" si="10"/>
        <v>1343700</v>
      </c>
      <c r="S60" s="13">
        <v>0</v>
      </c>
    </row>
    <row r="61" spans="1:19" ht="31.5" x14ac:dyDescent="0.25">
      <c r="A61" s="13" t="s">
        <v>16</v>
      </c>
      <c r="B61" s="13">
        <v>701770</v>
      </c>
      <c r="C61" s="1" t="s">
        <v>753</v>
      </c>
      <c r="D61" s="72"/>
      <c r="E61" s="13">
        <v>15</v>
      </c>
      <c r="F61" s="32">
        <f t="shared" si="0"/>
        <v>2160000</v>
      </c>
      <c r="G61" s="32">
        <f t="shared" si="1"/>
        <v>952000</v>
      </c>
      <c r="H61" s="13">
        <v>10</v>
      </c>
      <c r="I61" s="32">
        <f t="shared" si="11"/>
        <v>1385000</v>
      </c>
      <c r="J61" s="32">
        <f t="shared" si="12"/>
        <v>563000</v>
      </c>
      <c r="K61" s="13">
        <v>5</v>
      </c>
      <c r="L61" s="53">
        <f t="shared" si="13"/>
        <v>1515000</v>
      </c>
      <c r="M61" s="53">
        <f t="shared" si="14"/>
        <v>3545000</v>
      </c>
      <c r="N61" s="54">
        <f t="shared" si="15"/>
        <v>2484500</v>
      </c>
      <c r="O61" s="43">
        <f t="shared" si="7"/>
        <v>2100000</v>
      </c>
      <c r="P61" s="43">
        <f t="shared" si="8"/>
        <v>1200000</v>
      </c>
      <c r="Q61" s="43">
        <f t="shared" si="9"/>
        <v>3300000</v>
      </c>
      <c r="R61" s="43">
        <f t="shared" si="10"/>
        <v>2239500</v>
      </c>
      <c r="S61" s="13">
        <v>0</v>
      </c>
    </row>
    <row r="62" spans="1:19" ht="31.5" x14ac:dyDescent="0.25">
      <c r="A62" s="13" t="s">
        <v>16</v>
      </c>
      <c r="B62" s="13">
        <v>701775</v>
      </c>
      <c r="C62" s="1" t="s">
        <v>754</v>
      </c>
      <c r="D62" s="72"/>
      <c r="E62" s="13">
        <v>15</v>
      </c>
      <c r="F62" s="32">
        <f t="shared" si="0"/>
        <v>2160000</v>
      </c>
      <c r="G62" s="32">
        <f t="shared" si="1"/>
        <v>952000</v>
      </c>
      <c r="H62" s="13">
        <v>10</v>
      </c>
      <c r="I62" s="32">
        <f t="shared" si="11"/>
        <v>1385000</v>
      </c>
      <c r="J62" s="32">
        <f t="shared" si="12"/>
        <v>563000</v>
      </c>
      <c r="K62" s="13">
        <v>5</v>
      </c>
      <c r="L62" s="53">
        <f t="shared" si="13"/>
        <v>1515000</v>
      </c>
      <c r="M62" s="53">
        <f t="shared" si="14"/>
        <v>3545000</v>
      </c>
      <c r="N62" s="54">
        <f t="shared" si="15"/>
        <v>2484500</v>
      </c>
      <c r="O62" s="43">
        <f t="shared" si="7"/>
        <v>2100000</v>
      </c>
      <c r="P62" s="43">
        <f t="shared" si="8"/>
        <v>1200000</v>
      </c>
      <c r="Q62" s="43">
        <f t="shared" si="9"/>
        <v>3300000</v>
      </c>
      <c r="R62" s="43">
        <f t="shared" si="10"/>
        <v>2239500</v>
      </c>
      <c r="S62" s="13">
        <v>0</v>
      </c>
    </row>
    <row r="63" spans="1:19" ht="31.5" x14ac:dyDescent="0.25">
      <c r="A63" s="13" t="s">
        <v>16</v>
      </c>
      <c r="B63" s="13">
        <v>701780</v>
      </c>
      <c r="C63" s="1" t="s">
        <v>755</v>
      </c>
      <c r="D63" s="72"/>
      <c r="E63" s="13">
        <v>24</v>
      </c>
      <c r="F63" s="32">
        <f t="shared" si="0"/>
        <v>3456000</v>
      </c>
      <c r="G63" s="32">
        <f t="shared" si="1"/>
        <v>1523200</v>
      </c>
      <c r="H63" s="13">
        <v>16</v>
      </c>
      <c r="I63" s="32">
        <f t="shared" si="11"/>
        <v>2216000</v>
      </c>
      <c r="J63" s="32">
        <f t="shared" si="12"/>
        <v>900800</v>
      </c>
      <c r="K63" s="13">
        <v>8</v>
      </c>
      <c r="L63" s="53">
        <f t="shared" si="13"/>
        <v>2424000</v>
      </c>
      <c r="M63" s="53">
        <f t="shared" si="14"/>
        <v>5672000</v>
      </c>
      <c r="N63" s="54">
        <f t="shared" si="15"/>
        <v>3975200</v>
      </c>
      <c r="O63" s="43">
        <f t="shared" si="7"/>
        <v>3360000</v>
      </c>
      <c r="P63" s="43">
        <f t="shared" si="8"/>
        <v>1920000</v>
      </c>
      <c r="Q63" s="43">
        <f t="shared" si="9"/>
        <v>5280000</v>
      </c>
      <c r="R63" s="43">
        <f t="shared" si="10"/>
        <v>3583200</v>
      </c>
      <c r="S63" s="13">
        <v>0</v>
      </c>
    </row>
    <row r="64" spans="1:19" ht="47.25" x14ac:dyDescent="0.25">
      <c r="A64" s="13" t="s">
        <v>16</v>
      </c>
      <c r="B64" s="13">
        <v>701785</v>
      </c>
      <c r="C64" s="1" t="s">
        <v>756</v>
      </c>
      <c r="D64" s="72"/>
      <c r="E64" s="13">
        <v>10.5</v>
      </c>
      <c r="F64" s="32">
        <f t="shared" si="0"/>
        <v>1512000</v>
      </c>
      <c r="G64" s="32">
        <f t="shared" si="1"/>
        <v>666400</v>
      </c>
      <c r="H64" s="13">
        <v>7</v>
      </c>
      <c r="I64" s="32">
        <f t="shared" si="11"/>
        <v>969500</v>
      </c>
      <c r="J64" s="32">
        <f t="shared" si="12"/>
        <v>394100</v>
      </c>
      <c r="K64" s="13">
        <v>3.5</v>
      </c>
      <c r="L64" s="53">
        <f t="shared" si="13"/>
        <v>1060500</v>
      </c>
      <c r="M64" s="53">
        <f t="shared" si="14"/>
        <v>2481500</v>
      </c>
      <c r="N64" s="54">
        <f t="shared" si="15"/>
        <v>1739150</v>
      </c>
      <c r="O64" s="43">
        <f t="shared" si="7"/>
        <v>1470000</v>
      </c>
      <c r="P64" s="43">
        <f t="shared" si="8"/>
        <v>840000</v>
      </c>
      <c r="Q64" s="43">
        <f t="shared" si="9"/>
        <v>2310000</v>
      </c>
      <c r="R64" s="43">
        <f t="shared" si="10"/>
        <v>1567650</v>
      </c>
      <c r="S64" s="13">
        <v>0</v>
      </c>
    </row>
    <row r="65" spans="1:19" ht="31.5" x14ac:dyDescent="0.25">
      <c r="A65" s="13" t="s">
        <v>16</v>
      </c>
      <c r="B65" s="13">
        <v>701790</v>
      </c>
      <c r="C65" s="1" t="s">
        <v>757</v>
      </c>
      <c r="D65" s="72"/>
      <c r="E65" s="13">
        <v>10.5</v>
      </c>
      <c r="F65" s="32">
        <f t="shared" si="0"/>
        <v>1512000</v>
      </c>
      <c r="G65" s="32">
        <f t="shared" si="1"/>
        <v>666400</v>
      </c>
      <c r="H65" s="13">
        <v>7</v>
      </c>
      <c r="I65" s="32">
        <f t="shared" si="11"/>
        <v>969500</v>
      </c>
      <c r="J65" s="32">
        <f t="shared" si="12"/>
        <v>394100</v>
      </c>
      <c r="K65" s="13">
        <v>3.5</v>
      </c>
      <c r="L65" s="53">
        <f t="shared" si="13"/>
        <v>1060500</v>
      </c>
      <c r="M65" s="53">
        <f t="shared" si="14"/>
        <v>2481500</v>
      </c>
      <c r="N65" s="54">
        <f t="shared" si="15"/>
        <v>1739150</v>
      </c>
      <c r="O65" s="43">
        <f t="shared" si="7"/>
        <v>1470000</v>
      </c>
      <c r="P65" s="43">
        <f t="shared" si="8"/>
        <v>840000</v>
      </c>
      <c r="Q65" s="43">
        <f t="shared" si="9"/>
        <v>2310000</v>
      </c>
      <c r="R65" s="43">
        <f t="shared" si="10"/>
        <v>1567650</v>
      </c>
      <c r="S65" s="13">
        <v>0</v>
      </c>
    </row>
    <row r="66" spans="1:19" ht="31.5" x14ac:dyDescent="0.25">
      <c r="A66" s="13" t="s">
        <v>16</v>
      </c>
      <c r="B66" s="13">
        <v>701795</v>
      </c>
      <c r="C66" s="1" t="s">
        <v>758</v>
      </c>
      <c r="D66" s="72"/>
      <c r="E66" s="13">
        <v>9.3000000000000007</v>
      </c>
      <c r="F66" s="32">
        <f t="shared" si="0"/>
        <v>1339200</v>
      </c>
      <c r="G66" s="32">
        <f t="shared" si="1"/>
        <v>590240</v>
      </c>
      <c r="H66" s="13">
        <v>6.2</v>
      </c>
      <c r="I66" s="32">
        <f t="shared" si="11"/>
        <v>858700</v>
      </c>
      <c r="J66" s="32">
        <f t="shared" si="12"/>
        <v>349060</v>
      </c>
      <c r="K66" s="13">
        <v>3.1</v>
      </c>
      <c r="L66" s="53">
        <f t="shared" si="13"/>
        <v>939300</v>
      </c>
      <c r="M66" s="53">
        <f t="shared" si="14"/>
        <v>2197900</v>
      </c>
      <c r="N66" s="54">
        <f t="shared" si="15"/>
        <v>1540390</v>
      </c>
      <c r="O66" s="43">
        <f t="shared" si="7"/>
        <v>1302000</v>
      </c>
      <c r="P66" s="43">
        <f t="shared" si="8"/>
        <v>744000</v>
      </c>
      <c r="Q66" s="43">
        <f t="shared" si="9"/>
        <v>2046000</v>
      </c>
      <c r="R66" s="43">
        <f t="shared" si="10"/>
        <v>1388490</v>
      </c>
      <c r="S66" s="13">
        <v>0</v>
      </c>
    </row>
    <row r="67" spans="1:19" ht="31.5" x14ac:dyDescent="0.25">
      <c r="A67" s="13" t="s">
        <v>16</v>
      </c>
      <c r="B67" s="13">
        <v>701800</v>
      </c>
      <c r="C67" s="1" t="s">
        <v>759</v>
      </c>
      <c r="D67" s="72"/>
      <c r="E67" s="13">
        <v>12</v>
      </c>
      <c r="F67" s="32">
        <f t="shared" ref="F67:F84" si="16">H67*216000</f>
        <v>1728000</v>
      </c>
      <c r="G67" s="32">
        <f t="shared" ref="G67:G84" si="17">H67*95200</f>
        <v>761600</v>
      </c>
      <c r="H67" s="13">
        <v>8</v>
      </c>
      <c r="I67" s="32">
        <f t="shared" ref="I67:I84" si="18">K67*277000</f>
        <v>1108000</v>
      </c>
      <c r="J67" s="32">
        <f t="shared" ref="J67:J84" si="19">112600*K67</f>
        <v>450400</v>
      </c>
      <c r="K67" s="13">
        <v>4</v>
      </c>
      <c r="L67" s="53">
        <f t="shared" ref="L67:L84" si="20">J67+G67</f>
        <v>1212000</v>
      </c>
      <c r="M67" s="53">
        <f t="shared" ref="M67:M84" si="21">I67+F67</f>
        <v>2836000</v>
      </c>
      <c r="N67" s="54">
        <f t="shared" ref="N67:N84" si="22">M67-(L67*70%)</f>
        <v>1987600</v>
      </c>
      <c r="O67" s="43">
        <f t="shared" si="7"/>
        <v>1680000</v>
      </c>
      <c r="P67" s="43">
        <f t="shared" si="8"/>
        <v>960000</v>
      </c>
      <c r="Q67" s="43">
        <f t="shared" si="9"/>
        <v>2640000</v>
      </c>
      <c r="R67" s="43">
        <f t="shared" si="10"/>
        <v>1791600</v>
      </c>
      <c r="S67" s="13">
        <v>0</v>
      </c>
    </row>
    <row r="68" spans="1:19" ht="31.5" x14ac:dyDescent="0.25">
      <c r="A68" s="13" t="s">
        <v>16</v>
      </c>
      <c r="B68" s="13">
        <v>701805</v>
      </c>
      <c r="C68" s="1" t="s">
        <v>760</v>
      </c>
      <c r="D68" s="72"/>
      <c r="E68" s="13">
        <v>10.5</v>
      </c>
      <c r="F68" s="32">
        <f t="shared" si="16"/>
        <v>1512000</v>
      </c>
      <c r="G68" s="32">
        <f t="shared" si="17"/>
        <v>666400</v>
      </c>
      <c r="H68" s="13">
        <v>7</v>
      </c>
      <c r="I68" s="32">
        <f t="shared" si="18"/>
        <v>969500</v>
      </c>
      <c r="J68" s="32">
        <f t="shared" si="19"/>
        <v>394100</v>
      </c>
      <c r="K68" s="13">
        <v>3.5</v>
      </c>
      <c r="L68" s="53">
        <f t="shared" si="20"/>
        <v>1060500</v>
      </c>
      <c r="M68" s="53">
        <f t="shared" si="21"/>
        <v>2481500</v>
      </c>
      <c r="N68" s="54">
        <f t="shared" si="22"/>
        <v>1739150</v>
      </c>
      <c r="O68" s="43">
        <f t="shared" ref="O68:O84" si="23">H68*210000</f>
        <v>1470000</v>
      </c>
      <c r="P68" s="43">
        <f t="shared" ref="P68:P84" si="24">K68*240000</f>
        <v>840000</v>
      </c>
      <c r="Q68" s="43">
        <f t="shared" ref="Q68:Q84" si="25">O68+P68</f>
        <v>2310000</v>
      </c>
      <c r="R68" s="43">
        <f t="shared" ref="R68:R84" si="26">Q68-(L68*70%)</f>
        <v>1567650</v>
      </c>
      <c r="S68" s="13">
        <v>0</v>
      </c>
    </row>
    <row r="69" spans="1:19" ht="31.5" x14ac:dyDescent="0.25">
      <c r="A69" s="13" t="s">
        <v>16</v>
      </c>
      <c r="B69" s="13">
        <v>701810</v>
      </c>
      <c r="C69" s="1" t="s">
        <v>761</v>
      </c>
      <c r="D69" s="72"/>
      <c r="E69" s="13">
        <v>10.5</v>
      </c>
      <c r="F69" s="32">
        <f t="shared" si="16"/>
        <v>1512000</v>
      </c>
      <c r="G69" s="32">
        <f t="shared" si="17"/>
        <v>666400</v>
      </c>
      <c r="H69" s="13">
        <v>7</v>
      </c>
      <c r="I69" s="32">
        <f t="shared" si="18"/>
        <v>969500</v>
      </c>
      <c r="J69" s="32">
        <f t="shared" si="19"/>
        <v>394100</v>
      </c>
      <c r="K69" s="13">
        <v>3.5</v>
      </c>
      <c r="L69" s="53">
        <f t="shared" si="20"/>
        <v>1060500</v>
      </c>
      <c r="M69" s="53">
        <f t="shared" si="21"/>
        <v>2481500</v>
      </c>
      <c r="N69" s="54">
        <f t="shared" si="22"/>
        <v>1739150</v>
      </c>
      <c r="O69" s="43">
        <f t="shared" si="23"/>
        <v>1470000</v>
      </c>
      <c r="P69" s="43">
        <f t="shared" si="24"/>
        <v>840000</v>
      </c>
      <c r="Q69" s="43">
        <f t="shared" si="25"/>
        <v>2310000</v>
      </c>
      <c r="R69" s="43">
        <f t="shared" si="26"/>
        <v>1567650</v>
      </c>
      <c r="S69" s="13">
        <v>0</v>
      </c>
    </row>
    <row r="70" spans="1:19" ht="47.25" x14ac:dyDescent="0.25">
      <c r="A70" s="51" t="s">
        <v>16</v>
      </c>
      <c r="B70" s="51">
        <v>701815</v>
      </c>
      <c r="C70" s="8" t="s">
        <v>762</v>
      </c>
      <c r="D70" s="21"/>
      <c r="E70" s="51">
        <v>15</v>
      </c>
      <c r="F70" s="52">
        <f t="shared" si="16"/>
        <v>2160000</v>
      </c>
      <c r="G70" s="52">
        <f t="shared" si="17"/>
        <v>952000</v>
      </c>
      <c r="H70" s="51">
        <v>10</v>
      </c>
      <c r="I70" s="52">
        <f t="shared" si="18"/>
        <v>1385000</v>
      </c>
      <c r="J70" s="52">
        <f t="shared" si="19"/>
        <v>563000</v>
      </c>
      <c r="K70" s="51">
        <v>5</v>
      </c>
      <c r="L70" s="53">
        <f t="shared" si="20"/>
        <v>1515000</v>
      </c>
      <c r="M70" s="53">
        <f t="shared" si="21"/>
        <v>3545000</v>
      </c>
      <c r="N70" s="54">
        <f t="shared" si="22"/>
        <v>2484500</v>
      </c>
      <c r="O70" s="55">
        <f t="shared" si="23"/>
        <v>2100000</v>
      </c>
      <c r="P70" s="55">
        <f t="shared" si="24"/>
        <v>1200000</v>
      </c>
      <c r="Q70" s="55">
        <f t="shared" si="25"/>
        <v>3300000</v>
      </c>
      <c r="R70" s="55">
        <f t="shared" si="26"/>
        <v>2239500</v>
      </c>
      <c r="S70" s="51">
        <v>0</v>
      </c>
    </row>
    <row r="71" spans="1:19" ht="31.5" x14ac:dyDescent="0.25">
      <c r="A71" s="51" t="s">
        <v>16</v>
      </c>
      <c r="B71" s="51">
        <v>701820</v>
      </c>
      <c r="C71" s="8" t="s">
        <v>763</v>
      </c>
      <c r="D71" s="21"/>
      <c r="E71" s="51">
        <v>9</v>
      </c>
      <c r="F71" s="52">
        <f t="shared" si="16"/>
        <v>1296000</v>
      </c>
      <c r="G71" s="52">
        <f t="shared" si="17"/>
        <v>571200</v>
      </c>
      <c r="H71" s="51">
        <v>6</v>
      </c>
      <c r="I71" s="52">
        <f t="shared" si="18"/>
        <v>831000</v>
      </c>
      <c r="J71" s="52">
        <f t="shared" si="19"/>
        <v>337800</v>
      </c>
      <c r="K71" s="51">
        <v>3</v>
      </c>
      <c r="L71" s="53">
        <f t="shared" si="20"/>
        <v>909000</v>
      </c>
      <c r="M71" s="53">
        <f t="shared" si="21"/>
        <v>2127000</v>
      </c>
      <c r="N71" s="54">
        <f t="shared" si="22"/>
        <v>1490700</v>
      </c>
      <c r="O71" s="55">
        <f t="shared" si="23"/>
        <v>1260000</v>
      </c>
      <c r="P71" s="55">
        <f t="shared" si="24"/>
        <v>720000</v>
      </c>
      <c r="Q71" s="55">
        <f t="shared" si="25"/>
        <v>1980000</v>
      </c>
      <c r="R71" s="55">
        <f t="shared" si="26"/>
        <v>1343700</v>
      </c>
      <c r="S71" s="51">
        <v>0</v>
      </c>
    </row>
    <row r="72" spans="1:19" ht="19.5" x14ac:dyDescent="0.25">
      <c r="A72" s="13" t="s">
        <v>16</v>
      </c>
      <c r="B72" s="13">
        <v>701825</v>
      </c>
      <c r="C72" s="1" t="s">
        <v>764</v>
      </c>
      <c r="D72" s="72"/>
      <c r="E72" s="13">
        <v>2.5</v>
      </c>
      <c r="F72" s="32">
        <f t="shared" si="16"/>
        <v>367200</v>
      </c>
      <c r="G72" s="32">
        <f t="shared" si="17"/>
        <v>161840</v>
      </c>
      <c r="H72" s="13">
        <v>1.7</v>
      </c>
      <c r="I72" s="32">
        <f t="shared" si="18"/>
        <v>221600</v>
      </c>
      <c r="J72" s="32">
        <f t="shared" si="19"/>
        <v>90080</v>
      </c>
      <c r="K72" s="13">
        <v>0.8</v>
      </c>
      <c r="L72" s="53">
        <f t="shared" si="20"/>
        <v>251920</v>
      </c>
      <c r="M72" s="53">
        <f t="shared" si="21"/>
        <v>588800</v>
      </c>
      <c r="N72" s="54">
        <f t="shared" si="22"/>
        <v>412456</v>
      </c>
      <c r="O72" s="43">
        <f t="shared" si="23"/>
        <v>357000</v>
      </c>
      <c r="P72" s="43">
        <f t="shared" si="24"/>
        <v>192000</v>
      </c>
      <c r="Q72" s="43">
        <f t="shared" si="25"/>
        <v>549000</v>
      </c>
      <c r="R72" s="43">
        <f t="shared" si="26"/>
        <v>372656</v>
      </c>
      <c r="S72" s="13">
        <v>0</v>
      </c>
    </row>
    <row r="73" spans="1:19" ht="31.5" x14ac:dyDescent="0.25">
      <c r="A73" s="51" t="s">
        <v>16</v>
      </c>
      <c r="B73" s="51">
        <v>701826</v>
      </c>
      <c r="C73" s="8" t="s">
        <v>765</v>
      </c>
      <c r="D73" s="21"/>
      <c r="E73" s="51">
        <v>5</v>
      </c>
      <c r="F73" s="52">
        <f t="shared" si="16"/>
        <v>734400</v>
      </c>
      <c r="G73" s="52">
        <f t="shared" si="17"/>
        <v>323680</v>
      </c>
      <c r="H73" s="51">
        <v>3.4</v>
      </c>
      <c r="I73" s="52">
        <f t="shared" si="18"/>
        <v>443200</v>
      </c>
      <c r="J73" s="52">
        <f t="shared" si="19"/>
        <v>180160</v>
      </c>
      <c r="K73" s="51">
        <v>1.6</v>
      </c>
      <c r="L73" s="53">
        <f t="shared" si="20"/>
        <v>503840</v>
      </c>
      <c r="M73" s="53">
        <f t="shared" si="21"/>
        <v>1177600</v>
      </c>
      <c r="N73" s="54">
        <f t="shared" si="22"/>
        <v>824912</v>
      </c>
      <c r="O73" s="55">
        <f t="shared" si="23"/>
        <v>714000</v>
      </c>
      <c r="P73" s="55">
        <f t="shared" si="24"/>
        <v>384000</v>
      </c>
      <c r="Q73" s="55">
        <f t="shared" si="25"/>
        <v>1098000</v>
      </c>
      <c r="R73" s="55">
        <f t="shared" si="26"/>
        <v>745312</v>
      </c>
      <c r="S73" s="51">
        <v>0</v>
      </c>
    </row>
    <row r="74" spans="1:19" ht="31.5" x14ac:dyDescent="0.25">
      <c r="A74" s="51" t="s">
        <v>16</v>
      </c>
      <c r="B74" s="51">
        <v>701827</v>
      </c>
      <c r="C74" s="8" t="s">
        <v>766</v>
      </c>
      <c r="D74" s="21"/>
      <c r="E74" s="51">
        <v>9</v>
      </c>
      <c r="F74" s="52">
        <f t="shared" si="16"/>
        <v>1296000</v>
      </c>
      <c r="G74" s="52">
        <f t="shared" si="17"/>
        <v>571200</v>
      </c>
      <c r="H74" s="51">
        <v>6</v>
      </c>
      <c r="I74" s="52">
        <f t="shared" si="18"/>
        <v>831000</v>
      </c>
      <c r="J74" s="52">
        <f t="shared" si="19"/>
        <v>337800</v>
      </c>
      <c r="K74" s="51">
        <v>3</v>
      </c>
      <c r="L74" s="53">
        <f t="shared" si="20"/>
        <v>909000</v>
      </c>
      <c r="M74" s="53">
        <f t="shared" si="21"/>
        <v>2127000</v>
      </c>
      <c r="N74" s="54">
        <f t="shared" si="22"/>
        <v>1490700</v>
      </c>
      <c r="O74" s="55">
        <f t="shared" si="23"/>
        <v>1260000</v>
      </c>
      <c r="P74" s="55">
        <f t="shared" si="24"/>
        <v>720000</v>
      </c>
      <c r="Q74" s="55">
        <f t="shared" si="25"/>
        <v>1980000</v>
      </c>
      <c r="R74" s="55">
        <f t="shared" si="26"/>
        <v>1343700</v>
      </c>
      <c r="S74" s="51">
        <v>0</v>
      </c>
    </row>
    <row r="75" spans="1:19" ht="19.5" x14ac:dyDescent="0.25">
      <c r="A75" s="51" t="s">
        <v>16</v>
      </c>
      <c r="B75" s="51">
        <v>701830</v>
      </c>
      <c r="C75" s="8" t="s">
        <v>767</v>
      </c>
      <c r="D75" s="21"/>
      <c r="E75" s="51">
        <v>6.5</v>
      </c>
      <c r="F75" s="52">
        <f t="shared" si="16"/>
        <v>950400.00000000012</v>
      </c>
      <c r="G75" s="52">
        <f t="shared" si="17"/>
        <v>418880.00000000006</v>
      </c>
      <c r="H75" s="51">
        <v>4.4000000000000004</v>
      </c>
      <c r="I75" s="52">
        <f t="shared" si="18"/>
        <v>581700</v>
      </c>
      <c r="J75" s="52">
        <f t="shared" si="19"/>
        <v>236460</v>
      </c>
      <c r="K75" s="51">
        <v>2.1</v>
      </c>
      <c r="L75" s="53">
        <f t="shared" si="20"/>
        <v>655340</v>
      </c>
      <c r="M75" s="53">
        <f t="shared" si="21"/>
        <v>1532100</v>
      </c>
      <c r="N75" s="54">
        <f t="shared" si="22"/>
        <v>1073362</v>
      </c>
      <c r="O75" s="55">
        <f t="shared" si="23"/>
        <v>924000.00000000012</v>
      </c>
      <c r="P75" s="55">
        <f t="shared" si="24"/>
        <v>504000</v>
      </c>
      <c r="Q75" s="55">
        <f t="shared" si="25"/>
        <v>1428000</v>
      </c>
      <c r="R75" s="55">
        <f t="shared" si="26"/>
        <v>969262</v>
      </c>
      <c r="S75" s="51">
        <v>0</v>
      </c>
    </row>
    <row r="76" spans="1:19" ht="31.5" x14ac:dyDescent="0.25">
      <c r="A76" s="51" t="s">
        <v>16</v>
      </c>
      <c r="B76" s="51">
        <v>701835</v>
      </c>
      <c r="C76" s="8" t="s">
        <v>768</v>
      </c>
      <c r="D76" s="21"/>
      <c r="E76" s="51">
        <v>10.5</v>
      </c>
      <c r="F76" s="52">
        <f t="shared" si="16"/>
        <v>1512000</v>
      </c>
      <c r="G76" s="52">
        <f t="shared" si="17"/>
        <v>666400</v>
      </c>
      <c r="H76" s="51">
        <v>7</v>
      </c>
      <c r="I76" s="52">
        <f t="shared" si="18"/>
        <v>969500</v>
      </c>
      <c r="J76" s="52">
        <f t="shared" si="19"/>
        <v>394100</v>
      </c>
      <c r="K76" s="51">
        <v>3.5</v>
      </c>
      <c r="L76" s="53">
        <f t="shared" si="20"/>
        <v>1060500</v>
      </c>
      <c r="M76" s="53">
        <f t="shared" si="21"/>
        <v>2481500</v>
      </c>
      <c r="N76" s="54">
        <f t="shared" si="22"/>
        <v>1739150</v>
      </c>
      <c r="O76" s="55">
        <f t="shared" si="23"/>
        <v>1470000</v>
      </c>
      <c r="P76" s="55">
        <f t="shared" si="24"/>
        <v>840000</v>
      </c>
      <c r="Q76" s="55">
        <f t="shared" si="25"/>
        <v>2310000</v>
      </c>
      <c r="R76" s="55">
        <f t="shared" si="26"/>
        <v>1567650</v>
      </c>
      <c r="S76" s="51">
        <v>0</v>
      </c>
    </row>
    <row r="77" spans="1:19" ht="31.5" x14ac:dyDescent="0.25">
      <c r="A77" s="13" t="s">
        <v>16</v>
      </c>
      <c r="B77" s="13">
        <v>701865</v>
      </c>
      <c r="C77" s="1" t="s">
        <v>769</v>
      </c>
      <c r="D77" s="72"/>
      <c r="E77" s="13">
        <v>9</v>
      </c>
      <c r="F77" s="32">
        <f t="shared" si="16"/>
        <v>1296000</v>
      </c>
      <c r="G77" s="32">
        <f t="shared" si="17"/>
        <v>571200</v>
      </c>
      <c r="H77" s="13">
        <v>6</v>
      </c>
      <c r="I77" s="32">
        <f t="shared" si="18"/>
        <v>831000</v>
      </c>
      <c r="J77" s="32">
        <f t="shared" si="19"/>
        <v>337800</v>
      </c>
      <c r="K77" s="13">
        <v>3</v>
      </c>
      <c r="L77" s="53">
        <f t="shared" si="20"/>
        <v>909000</v>
      </c>
      <c r="M77" s="53">
        <f t="shared" si="21"/>
        <v>2127000</v>
      </c>
      <c r="N77" s="54">
        <f t="shared" si="22"/>
        <v>1490700</v>
      </c>
      <c r="O77" s="43">
        <f t="shared" si="23"/>
        <v>1260000</v>
      </c>
      <c r="P77" s="43">
        <f t="shared" si="24"/>
        <v>720000</v>
      </c>
      <c r="Q77" s="43">
        <f t="shared" si="25"/>
        <v>1980000</v>
      </c>
      <c r="R77" s="43">
        <f t="shared" si="26"/>
        <v>1343700</v>
      </c>
      <c r="S77" s="13">
        <v>0</v>
      </c>
    </row>
    <row r="78" spans="1:19" ht="94.5" x14ac:dyDescent="0.25">
      <c r="A78" s="51" t="s">
        <v>16</v>
      </c>
      <c r="B78" s="51">
        <v>701870</v>
      </c>
      <c r="C78" s="8" t="s">
        <v>770</v>
      </c>
      <c r="D78" s="21"/>
      <c r="E78" s="51">
        <v>12</v>
      </c>
      <c r="F78" s="52">
        <f t="shared" si="16"/>
        <v>1728000</v>
      </c>
      <c r="G78" s="52">
        <f t="shared" si="17"/>
        <v>761600</v>
      </c>
      <c r="H78" s="51">
        <v>8</v>
      </c>
      <c r="I78" s="52">
        <f t="shared" si="18"/>
        <v>1108000</v>
      </c>
      <c r="J78" s="52">
        <f t="shared" si="19"/>
        <v>450400</v>
      </c>
      <c r="K78" s="51">
        <v>4</v>
      </c>
      <c r="L78" s="53">
        <f t="shared" si="20"/>
        <v>1212000</v>
      </c>
      <c r="M78" s="53">
        <f t="shared" si="21"/>
        <v>2836000</v>
      </c>
      <c r="N78" s="54">
        <f t="shared" si="22"/>
        <v>1987600</v>
      </c>
      <c r="O78" s="55">
        <f t="shared" si="23"/>
        <v>1680000</v>
      </c>
      <c r="P78" s="55">
        <f t="shared" si="24"/>
        <v>960000</v>
      </c>
      <c r="Q78" s="55">
        <f t="shared" si="25"/>
        <v>2640000</v>
      </c>
      <c r="R78" s="55">
        <f t="shared" si="26"/>
        <v>1791600</v>
      </c>
      <c r="S78" s="51">
        <v>0</v>
      </c>
    </row>
    <row r="79" spans="1:19" ht="31.5" x14ac:dyDescent="0.25">
      <c r="A79" s="51" t="s">
        <v>16</v>
      </c>
      <c r="B79" s="51">
        <v>701880</v>
      </c>
      <c r="C79" s="8" t="s">
        <v>771</v>
      </c>
      <c r="D79" s="21"/>
      <c r="E79" s="51">
        <v>7.5</v>
      </c>
      <c r="F79" s="52">
        <f t="shared" si="16"/>
        <v>1080000</v>
      </c>
      <c r="G79" s="52">
        <f t="shared" si="17"/>
        <v>476000</v>
      </c>
      <c r="H79" s="51">
        <v>5</v>
      </c>
      <c r="I79" s="52">
        <f t="shared" si="18"/>
        <v>692500</v>
      </c>
      <c r="J79" s="52">
        <f t="shared" si="19"/>
        <v>281500</v>
      </c>
      <c r="K79" s="51">
        <v>2.5</v>
      </c>
      <c r="L79" s="53">
        <f t="shared" si="20"/>
        <v>757500</v>
      </c>
      <c r="M79" s="53">
        <f t="shared" si="21"/>
        <v>1772500</v>
      </c>
      <c r="N79" s="54">
        <f t="shared" si="22"/>
        <v>1242250</v>
      </c>
      <c r="O79" s="55">
        <f t="shared" si="23"/>
        <v>1050000</v>
      </c>
      <c r="P79" s="55">
        <f t="shared" si="24"/>
        <v>600000</v>
      </c>
      <c r="Q79" s="55">
        <f t="shared" si="25"/>
        <v>1650000</v>
      </c>
      <c r="R79" s="55">
        <f t="shared" si="26"/>
        <v>1119750</v>
      </c>
      <c r="S79" s="51">
        <v>0</v>
      </c>
    </row>
    <row r="80" spans="1:19" ht="31.5" x14ac:dyDescent="0.25">
      <c r="A80" s="51" t="s">
        <v>16</v>
      </c>
      <c r="B80" s="51">
        <v>701882</v>
      </c>
      <c r="C80" s="8" t="s">
        <v>772</v>
      </c>
      <c r="D80" s="21"/>
      <c r="E80" s="51">
        <v>9</v>
      </c>
      <c r="F80" s="52">
        <f t="shared" si="16"/>
        <v>1296000</v>
      </c>
      <c r="G80" s="52">
        <f t="shared" si="17"/>
        <v>571200</v>
      </c>
      <c r="H80" s="51">
        <v>6</v>
      </c>
      <c r="I80" s="52">
        <f t="shared" si="18"/>
        <v>831000</v>
      </c>
      <c r="J80" s="52">
        <f t="shared" si="19"/>
        <v>337800</v>
      </c>
      <c r="K80" s="51">
        <v>3</v>
      </c>
      <c r="L80" s="53">
        <f t="shared" si="20"/>
        <v>909000</v>
      </c>
      <c r="M80" s="53">
        <f t="shared" si="21"/>
        <v>2127000</v>
      </c>
      <c r="N80" s="54">
        <f t="shared" si="22"/>
        <v>1490700</v>
      </c>
      <c r="O80" s="55">
        <f t="shared" si="23"/>
        <v>1260000</v>
      </c>
      <c r="P80" s="55">
        <f t="shared" si="24"/>
        <v>720000</v>
      </c>
      <c r="Q80" s="55">
        <f t="shared" si="25"/>
        <v>1980000</v>
      </c>
      <c r="R80" s="55">
        <f t="shared" si="26"/>
        <v>1343700</v>
      </c>
      <c r="S80" s="51">
        <v>0</v>
      </c>
    </row>
    <row r="81" spans="1:19" ht="31.5" x14ac:dyDescent="0.25">
      <c r="A81" s="51" t="s">
        <v>16</v>
      </c>
      <c r="B81" s="51">
        <v>701884</v>
      </c>
      <c r="C81" s="8" t="s">
        <v>773</v>
      </c>
      <c r="D81" s="21"/>
      <c r="E81" s="51">
        <v>12</v>
      </c>
      <c r="F81" s="52">
        <f t="shared" si="16"/>
        <v>1728000</v>
      </c>
      <c r="G81" s="52">
        <f t="shared" si="17"/>
        <v>761600</v>
      </c>
      <c r="H81" s="51">
        <v>8</v>
      </c>
      <c r="I81" s="52">
        <f t="shared" si="18"/>
        <v>1108000</v>
      </c>
      <c r="J81" s="52">
        <f t="shared" si="19"/>
        <v>450400</v>
      </c>
      <c r="K81" s="51">
        <v>4</v>
      </c>
      <c r="L81" s="53">
        <f t="shared" si="20"/>
        <v>1212000</v>
      </c>
      <c r="M81" s="53">
        <f t="shared" si="21"/>
        <v>2836000</v>
      </c>
      <c r="N81" s="54">
        <f t="shared" si="22"/>
        <v>1987600</v>
      </c>
      <c r="O81" s="55">
        <f t="shared" si="23"/>
        <v>1680000</v>
      </c>
      <c r="P81" s="55">
        <f t="shared" si="24"/>
        <v>960000</v>
      </c>
      <c r="Q81" s="55">
        <f t="shared" si="25"/>
        <v>2640000</v>
      </c>
      <c r="R81" s="55">
        <f t="shared" si="26"/>
        <v>1791600</v>
      </c>
      <c r="S81" s="51">
        <v>0</v>
      </c>
    </row>
    <row r="82" spans="1:19" ht="94.5" x14ac:dyDescent="0.25">
      <c r="A82" s="51" t="s">
        <v>16</v>
      </c>
      <c r="B82" s="51">
        <v>701886</v>
      </c>
      <c r="C82" s="8" t="s">
        <v>774</v>
      </c>
      <c r="D82" s="21"/>
      <c r="E82" s="51">
        <v>12</v>
      </c>
      <c r="F82" s="52">
        <f t="shared" si="16"/>
        <v>1728000</v>
      </c>
      <c r="G82" s="52">
        <f t="shared" si="17"/>
        <v>761600</v>
      </c>
      <c r="H82" s="51">
        <v>8</v>
      </c>
      <c r="I82" s="52">
        <f t="shared" si="18"/>
        <v>1108000</v>
      </c>
      <c r="J82" s="52">
        <f t="shared" si="19"/>
        <v>450400</v>
      </c>
      <c r="K82" s="51">
        <v>4</v>
      </c>
      <c r="L82" s="53">
        <f t="shared" si="20"/>
        <v>1212000</v>
      </c>
      <c r="M82" s="53">
        <f t="shared" si="21"/>
        <v>2836000</v>
      </c>
      <c r="N82" s="54">
        <f t="shared" si="22"/>
        <v>1987600</v>
      </c>
      <c r="O82" s="55">
        <f t="shared" si="23"/>
        <v>1680000</v>
      </c>
      <c r="P82" s="55">
        <f t="shared" si="24"/>
        <v>960000</v>
      </c>
      <c r="Q82" s="55">
        <f t="shared" si="25"/>
        <v>2640000</v>
      </c>
      <c r="R82" s="55">
        <f t="shared" si="26"/>
        <v>1791600</v>
      </c>
      <c r="S82" s="51">
        <v>0</v>
      </c>
    </row>
    <row r="83" spans="1:19" ht="78.75" x14ac:dyDescent="0.25">
      <c r="A83" s="51" t="s">
        <v>16</v>
      </c>
      <c r="B83" s="51">
        <v>701887</v>
      </c>
      <c r="C83" s="8" t="s">
        <v>775</v>
      </c>
      <c r="D83" s="21"/>
      <c r="E83" s="51">
        <v>19.5</v>
      </c>
      <c r="F83" s="52">
        <f t="shared" si="16"/>
        <v>2808000</v>
      </c>
      <c r="G83" s="52">
        <f t="shared" si="17"/>
        <v>1237600</v>
      </c>
      <c r="H83" s="51">
        <v>13</v>
      </c>
      <c r="I83" s="52">
        <f t="shared" si="18"/>
        <v>1800500</v>
      </c>
      <c r="J83" s="52">
        <f t="shared" si="19"/>
        <v>731900</v>
      </c>
      <c r="K83" s="51">
        <v>6.5</v>
      </c>
      <c r="L83" s="53">
        <f t="shared" si="20"/>
        <v>1969500</v>
      </c>
      <c r="M83" s="53">
        <f t="shared" si="21"/>
        <v>4608500</v>
      </c>
      <c r="N83" s="54">
        <f t="shared" si="22"/>
        <v>3229850</v>
      </c>
      <c r="O83" s="55">
        <f t="shared" si="23"/>
        <v>2730000</v>
      </c>
      <c r="P83" s="55">
        <f t="shared" si="24"/>
        <v>1560000</v>
      </c>
      <c r="Q83" s="55">
        <f t="shared" si="25"/>
        <v>4290000</v>
      </c>
      <c r="R83" s="55">
        <f t="shared" si="26"/>
        <v>2911350</v>
      </c>
      <c r="S83" s="51">
        <v>0</v>
      </c>
    </row>
    <row r="84" spans="1:19" ht="47.25" x14ac:dyDescent="0.25">
      <c r="A84" s="51" t="s">
        <v>16</v>
      </c>
      <c r="B84" s="51">
        <v>701892</v>
      </c>
      <c r="C84" s="8" t="s">
        <v>776</v>
      </c>
      <c r="D84" s="21"/>
      <c r="E84" s="51">
        <v>9</v>
      </c>
      <c r="F84" s="52">
        <f t="shared" si="16"/>
        <v>1296000</v>
      </c>
      <c r="G84" s="52">
        <f t="shared" si="17"/>
        <v>571200</v>
      </c>
      <c r="H84" s="51">
        <v>6</v>
      </c>
      <c r="I84" s="52">
        <f t="shared" si="18"/>
        <v>831000</v>
      </c>
      <c r="J84" s="52">
        <f t="shared" si="19"/>
        <v>337800</v>
      </c>
      <c r="K84" s="51">
        <v>3</v>
      </c>
      <c r="L84" s="53">
        <f t="shared" si="20"/>
        <v>909000</v>
      </c>
      <c r="M84" s="53">
        <f t="shared" si="21"/>
        <v>2127000</v>
      </c>
      <c r="N84" s="54">
        <f t="shared" si="22"/>
        <v>1490700</v>
      </c>
      <c r="O84" s="55">
        <f t="shared" si="23"/>
        <v>1260000</v>
      </c>
      <c r="P84" s="55">
        <f t="shared" si="24"/>
        <v>720000</v>
      </c>
      <c r="Q84" s="55">
        <f t="shared" si="25"/>
        <v>1980000</v>
      </c>
      <c r="R84" s="55">
        <f t="shared" si="26"/>
        <v>1343700</v>
      </c>
      <c r="S84" s="51">
        <v>0</v>
      </c>
    </row>
  </sheetData>
  <mergeCells count="1">
    <mergeCell ref="A1:S1"/>
  </mergeCells>
  <pageMargins left="0.31496062992125984" right="0.11811023622047245" top="0.74803149606299213" bottom="0.74803149606299213"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135"/>
  <sheetViews>
    <sheetView rightToLeft="1" zoomScale="115" zoomScaleNormal="115" workbookViewId="0">
      <selection activeCell="R16" sqref="R16"/>
    </sheetView>
  </sheetViews>
  <sheetFormatPr defaultColWidth="9.140625" defaultRowHeight="15" x14ac:dyDescent="0.25"/>
  <cols>
    <col min="1" max="1" width="4.85546875" style="70" customWidth="1"/>
    <col min="2" max="2" width="7.5703125" style="70" customWidth="1"/>
    <col min="3" max="3" width="18.5703125" style="70" customWidth="1"/>
    <col min="4" max="4" width="6.85546875" style="70" customWidth="1"/>
    <col min="5" max="5" width="6.42578125" style="70" customWidth="1"/>
    <col min="6" max="6" width="14.85546875" style="70" customWidth="1"/>
    <col min="7" max="7" width="11" style="70" customWidth="1"/>
    <col min="8" max="8" width="7.140625" style="70" customWidth="1"/>
    <col min="9" max="9" width="3.5703125" style="70" hidden="1" customWidth="1"/>
    <col min="10" max="10" width="6.7109375" style="70" hidden="1" customWidth="1"/>
    <col min="11" max="11" width="7" style="70" customWidth="1"/>
    <col min="12" max="12" width="10.7109375" style="70" customWidth="1"/>
    <col min="13" max="13" width="11.140625" style="70" customWidth="1"/>
    <col min="14" max="14" width="11.28515625" style="70" customWidth="1"/>
    <col min="15" max="15" width="10.140625" style="70" customWidth="1"/>
    <col min="16" max="16" width="9.85546875" style="70" customWidth="1"/>
    <col min="17" max="17" width="10.28515625" style="70" customWidth="1"/>
    <col min="18" max="18" width="10.7109375" style="70" customWidth="1"/>
    <col min="19" max="19" width="6.140625" style="70" customWidth="1"/>
    <col min="20" max="16384" width="9.140625" style="70"/>
  </cols>
  <sheetData>
    <row r="1" spans="1:26" ht="26.25" customHeight="1" x14ac:dyDescent="0.25">
      <c r="A1" s="199" t="s">
        <v>778</v>
      </c>
      <c r="B1" s="199"/>
      <c r="C1" s="199"/>
      <c r="D1" s="199"/>
      <c r="E1" s="199"/>
      <c r="F1" s="199"/>
      <c r="G1" s="199"/>
      <c r="H1" s="199"/>
      <c r="I1" s="199"/>
      <c r="J1" s="199"/>
      <c r="K1" s="199"/>
      <c r="L1" s="199"/>
      <c r="M1" s="199"/>
      <c r="N1" s="199"/>
      <c r="O1" s="199"/>
      <c r="P1" s="199"/>
      <c r="Q1" s="199"/>
      <c r="R1" s="199"/>
      <c r="S1" s="199"/>
    </row>
    <row r="2" spans="1:26" ht="33.75" customHeight="1" x14ac:dyDescent="0.25">
      <c r="A2" s="72" t="s">
        <v>1</v>
      </c>
      <c r="B2" s="72" t="s">
        <v>305</v>
      </c>
      <c r="C2" s="72" t="s">
        <v>306</v>
      </c>
      <c r="D2" s="72" t="s">
        <v>4</v>
      </c>
      <c r="E2" s="72" t="s">
        <v>307</v>
      </c>
      <c r="F2" s="72" t="s">
        <v>362</v>
      </c>
      <c r="G2" s="72" t="s">
        <v>363</v>
      </c>
      <c r="H2" s="72" t="s">
        <v>310</v>
      </c>
      <c r="I2" s="72" t="s">
        <v>364</v>
      </c>
      <c r="J2" s="72" t="s">
        <v>365</v>
      </c>
      <c r="K2" s="72" t="s">
        <v>7</v>
      </c>
      <c r="L2" s="72" t="s">
        <v>313</v>
      </c>
      <c r="M2" s="152" t="s">
        <v>318</v>
      </c>
      <c r="N2" s="153" t="s">
        <v>912</v>
      </c>
      <c r="O2" s="73" t="s">
        <v>2222</v>
      </c>
      <c r="P2" s="73" t="s">
        <v>2223</v>
      </c>
      <c r="Q2" s="73" t="s">
        <v>304</v>
      </c>
      <c r="R2" s="73" t="s">
        <v>694</v>
      </c>
      <c r="S2" s="72" t="s">
        <v>2225</v>
      </c>
    </row>
    <row r="3" spans="1:26" ht="31.5" x14ac:dyDescent="0.25">
      <c r="A3" s="8" t="s">
        <v>16</v>
      </c>
      <c r="B3" s="8">
        <v>700005</v>
      </c>
      <c r="C3" s="8" t="s">
        <v>779</v>
      </c>
      <c r="D3" s="21"/>
      <c r="E3" s="21">
        <v>2.3199999999999998</v>
      </c>
      <c r="F3" s="74">
        <f>H3*216000</f>
        <v>250559.99999999997</v>
      </c>
      <c r="G3" s="74">
        <f>H3*95200</f>
        <v>110431.99999999999</v>
      </c>
      <c r="H3" s="21">
        <v>1.1599999999999999</v>
      </c>
      <c r="I3" s="74">
        <f>K3*277000</f>
        <v>321320</v>
      </c>
      <c r="J3" s="74">
        <f>112600*K3</f>
        <v>130615.99999999999</v>
      </c>
      <c r="K3" s="21">
        <v>1.1599999999999999</v>
      </c>
      <c r="L3" s="75">
        <f t="shared" ref="L3:L66" si="0">J3+G3</f>
        <v>241047.99999999997</v>
      </c>
      <c r="M3" s="154">
        <f t="shared" ref="M3:M66" si="1">I3+F3</f>
        <v>571880</v>
      </c>
      <c r="N3" s="153">
        <f>M3-(L3*70%)</f>
        <v>403146.4</v>
      </c>
      <c r="O3" s="74">
        <f>H3*210000</f>
        <v>243599.99999999997</v>
      </c>
      <c r="P3" s="74">
        <f>K3*240000</f>
        <v>278400</v>
      </c>
      <c r="Q3" s="74">
        <f>O3+P3</f>
        <v>522000</v>
      </c>
      <c r="R3" s="74">
        <f>Q3-(L3*70%)</f>
        <v>353266.4</v>
      </c>
      <c r="S3" s="21">
        <v>0</v>
      </c>
    </row>
    <row r="4" spans="1:26" ht="47.25" x14ac:dyDescent="0.25">
      <c r="A4" s="8" t="s">
        <v>16</v>
      </c>
      <c r="B4" s="8">
        <v>700010</v>
      </c>
      <c r="C4" s="8" t="s">
        <v>780</v>
      </c>
      <c r="D4" s="21"/>
      <c r="E4" s="21">
        <v>1.32</v>
      </c>
      <c r="F4" s="74">
        <f t="shared" ref="F4:F67" si="2">H4*216000</f>
        <v>142560</v>
      </c>
      <c r="G4" s="74">
        <f t="shared" ref="G4:G67" si="3">H4*95200</f>
        <v>62832</v>
      </c>
      <c r="H4" s="21">
        <v>0.66</v>
      </c>
      <c r="I4" s="74">
        <f t="shared" ref="I4:I67" si="4">K4*277000</f>
        <v>182820</v>
      </c>
      <c r="J4" s="74">
        <f t="shared" ref="J4:J67" si="5">112600*K4</f>
        <v>74316</v>
      </c>
      <c r="K4" s="21">
        <v>0.66</v>
      </c>
      <c r="L4" s="75">
        <f t="shared" si="0"/>
        <v>137148</v>
      </c>
      <c r="M4" s="154">
        <f t="shared" si="1"/>
        <v>325380</v>
      </c>
      <c r="N4" s="153">
        <f t="shared" ref="N4:N67" si="6">M4-(L4*70%)</f>
        <v>229376.40000000002</v>
      </c>
      <c r="O4" s="74">
        <f t="shared" ref="O4:O67" si="7">H4*210000</f>
        <v>138600</v>
      </c>
      <c r="P4" s="74">
        <f t="shared" ref="P4:P67" si="8">K4*240000</f>
        <v>158400</v>
      </c>
      <c r="Q4" s="74">
        <f t="shared" ref="Q4:Q67" si="9">O4+P4</f>
        <v>297000</v>
      </c>
      <c r="R4" s="74">
        <f t="shared" ref="R4:R67" si="10">Q4-(L4*70%)</f>
        <v>200996.40000000002</v>
      </c>
      <c r="S4" s="21">
        <v>0</v>
      </c>
      <c r="T4" s="155"/>
      <c r="Z4" s="71"/>
    </row>
    <row r="5" spans="1:26" ht="31.5" x14ac:dyDescent="0.25">
      <c r="A5" s="8" t="s">
        <v>16</v>
      </c>
      <c r="B5" s="8">
        <v>700015</v>
      </c>
      <c r="C5" s="8" t="s">
        <v>781</v>
      </c>
      <c r="D5" s="21"/>
      <c r="E5" s="21">
        <v>1.32</v>
      </c>
      <c r="F5" s="74">
        <f t="shared" si="2"/>
        <v>142560</v>
      </c>
      <c r="G5" s="74">
        <f t="shared" si="3"/>
        <v>62832</v>
      </c>
      <c r="H5" s="21">
        <v>0.66</v>
      </c>
      <c r="I5" s="74">
        <f t="shared" si="4"/>
        <v>182820</v>
      </c>
      <c r="J5" s="74">
        <f t="shared" si="5"/>
        <v>74316</v>
      </c>
      <c r="K5" s="21">
        <v>0.66</v>
      </c>
      <c r="L5" s="75">
        <f t="shared" si="0"/>
        <v>137148</v>
      </c>
      <c r="M5" s="154">
        <f t="shared" si="1"/>
        <v>325380</v>
      </c>
      <c r="N5" s="153">
        <f t="shared" si="6"/>
        <v>229376.40000000002</v>
      </c>
      <c r="O5" s="74">
        <f t="shared" si="7"/>
        <v>138600</v>
      </c>
      <c r="P5" s="74">
        <f t="shared" si="8"/>
        <v>158400</v>
      </c>
      <c r="Q5" s="74">
        <f t="shared" si="9"/>
        <v>297000</v>
      </c>
      <c r="R5" s="74">
        <f t="shared" si="10"/>
        <v>200996.40000000002</v>
      </c>
      <c r="S5" s="21">
        <v>0</v>
      </c>
    </row>
    <row r="6" spans="1:26" ht="31.5" x14ac:dyDescent="0.25">
      <c r="A6" s="8" t="s">
        <v>16</v>
      </c>
      <c r="B6" s="8">
        <v>700020</v>
      </c>
      <c r="C6" s="8" t="s">
        <v>782</v>
      </c>
      <c r="D6" s="21"/>
      <c r="E6" s="21">
        <v>1.32</v>
      </c>
      <c r="F6" s="74">
        <f t="shared" si="2"/>
        <v>142560</v>
      </c>
      <c r="G6" s="74">
        <f t="shared" si="3"/>
        <v>62832</v>
      </c>
      <c r="H6" s="21">
        <v>0.66</v>
      </c>
      <c r="I6" s="74">
        <f t="shared" si="4"/>
        <v>182820</v>
      </c>
      <c r="J6" s="74">
        <f t="shared" si="5"/>
        <v>74316</v>
      </c>
      <c r="K6" s="21">
        <v>0.66</v>
      </c>
      <c r="L6" s="75">
        <f t="shared" si="0"/>
        <v>137148</v>
      </c>
      <c r="M6" s="154">
        <f t="shared" si="1"/>
        <v>325380</v>
      </c>
      <c r="N6" s="153">
        <f t="shared" si="6"/>
        <v>229376.40000000002</v>
      </c>
      <c r="O6" s="74">
        <f t="shared" si="7"/>
        <v>138600</v>
      </c>
      <c r="P6" s="74">
        <f t="shared" si="8"/>
        <v>158400</v>
      </c>
      <c r="Q6" s="74">
        <f t="shared" si="9"/>
        <v>297000</v>
      </c>
      <c r="R6" s="74">
        <f t="shared" si="10"/>
        <v>200996.40000000002</v>
      </c>
      <c r="S6" s="21">
        <v>0</v>
      </c>
    </row>
    <row r="7" spans="1:26" ht="31.5" x14ac:dyDescent="0.25">
      <c r="A7" s="8" t="s">
        <v>16</v>
      </c>
      <c r="B7" s="8">
        <v>700025</v>
      </c>
      <c r="C7" s="8" t="s">
        <v>783</v>
      </c>
      <c r="D7" s="21"/>
      <c r="E7" s="21">
        <v>1.32</v>
      </c>
      <c r="F7" s="74">
        <f t="shared" si="2"/>
        <v>142560</v>
      </c>
      <c r="G7" s="74">
        <f t="shared" si="3"/>
        <v>62832</v>
      </c>
      <c r="H7" s="21">
        <v>0.66</v>
      </c>
      <c r="I7" s="74">
        <f t="shared" si="4"/>
        <v>182820</v>
      </c>
      <c r="J7" s="74">
        <f t="shared" si="5"/>
        <v>74316</v>
      </c>
      <c r="K7" s="21">
        <v>0.66</v>
      </c>
      <c r="L7" s="75">
        <f t="shared" si="0"/>
        <v>137148</v>
      </c>
      <c r="M7" s="154">
        <f t="shared" si="1"/>
        <v>325380</v>
      </c>
      <c r="N7" s="153">
        <f t="shared" si="6"/>
        <v>229376.40000000002</v>
      </c>
      <c r="O7" s="74">
        <f t="shared" si="7"/>
        <v>138600</v>
      </c>
      <c r="P7" s="74">
        <f t="shared" si="8"/>
        <v>158400</v>
      </c>
      <c r="Q7" s="74">
        <f t="shared" si="9"/>
        <v>297000</v>
      </c>
      <c r="R7" s="74">
        <f t="shared" si="10"/>
        <v>200996.40000000002</v>
      </c>
      <c r="S7" s="21">
        <v>0</v>
      </c>
    </row>
    <row r="8" spans="1:26" ht="63" x14ac:dyDescent="0.25">
      <c r="A8" s="8" t="s">
        <v>16</v>
      </c>
      <c r="B8" s="8">
        <v>700030</v>
      </c>
      <c r="C8" s="8" t="s">
        <v>784</v>
      </c>
      <c r="D8" s="21"/>
      <c r="E8" s="21">
        <v>1.44</v>
      </c>
      <c r="F8" s="74">
        <f t="shared" si="2"/>
        <v>155520</v>
      </c>
      <c r="G8" s="74">
        <f t="shared" si="3"/>
        <v>68544</v>
      </c>
      <c r="H8" s="21">
        <v>0.72</v>
      </c>
      <c r="I8" s="74">
        <f t="shared" si="4"/>
        <v>199440</v>
      </c>
      <c r="J8" s="74">
        <f t="shared" si="5"/>
        <v>81072</v>
      </c>
      <c r="K8" s="21">
        <v>0.72</v>
      </c>
      <c r="L8" s="75">
        <f t="shared" si="0"/>
        <v>149616</v>
      </c>
      <c r="M8" s="154">
        <f t="shared" si="1"/>
        <v>354960</v>
      </c>
      <c r="N8" s="153">
        <f t="shared" si="6"/>
        <v>250228.8</v>
      </c>
      <c r="O8" s="74">
        <f t="shared" si="7"/>
        <v>151200</v>
      </c>
      <c r="P8" s="74">
        <f t="shared" si="8"/>
        <v>172800</v>
      </c>
      <c r="Q8" s="74">
        <f t="shared" si="9"/>
        <v>324000</v>
      </c>
      <c r="R8" s="74">
        <f t="shared" si="10"/>
        <v>219268.8</v>
      </c>
      <c r="S8" s="21">
        <v>0</v>
      </c>
    </row>
    <row r="9" spans="1:26" ht="31.5" x14ac:dyDescent="0.25">
      <c r="A9" s="8" t="s">
        <v>16</v>
      </c>
      <c r="B9" s="8">
        <v>700035</v>
      </c>
      <c r="C9" s="8" t="s">
        <v>785</v>
      </c>
      <c r="D9" s="21"/>
      <c r="E9" s="21">
        <v>1.32</v>
      </c>
      <c r="F9" s="74">
        <f t="shared" si="2"/>
        <v>142560</v>
      </c>
      <c r="G9" s="74">
        <f t="shared" si="3"/>
        <v>62832</v>
      </c>
      <c r="H9" s="21">
        <v>0.66</v>
      </c>
      <c r="I9" s="74">
        <f t="shared" si="4"/>
        <v>182820</v>
      </c>
      <c r="J9" s="74">
        <f t="shared" si="5"/>
        <v>74316</v>
      </c>
      <c r="K9" s="21">
        <v>0.66</v>
      </c>
      <c r="L9" s="75">
        <f t="shared" si="0"/>
        <v>137148</v>
      </c>
      <c r="M9" s="154">
        <f t="shared" si="1"/>
        <v>325380</v>
      </c>
      <c r="N9" s="153">
        <f t="shared" si="6"/>
        <v>229376.40000000002</v>
      </c>
      <c r="O9" s="74">
        <f t="shared" si="7"/>
        <v>138600</v>
      </c>
      <c r="P9" s="74">
        <f t="shared" si="8"/>
        <v>158400</v>
      </c>
      <c r="Q9" s="74">
        <f t="shared" si="9"/>
        <v>297000</v>
      </c>
      <c r="R9" s="74">
        <f t="shared" si="10"/>
        <v>200996.40000000002</v>
      </c>
      <c r="S9" s="21">
        <v>0</v>
      </c>
    </row>
    <row r="10" spans="1:26" ht="47.25" x14ac:dyDescent="0.25">
      <c r="A10" s="8" t="s">
        <v>16</v>
      </c>
      <c r="B10" s="8">
        <v>700040</v>
      </c>
      <c r="C10" s="8" t="s">
        <v>786</v>
      </c>
      <c r="D10" s="21"/>
      <c r="E10" s="21">
        <v>2.3199999999999998</v>
      </c>
      <c r="F10" s="74">
        <f t="shared" si="2"/>
        <v>250559.99999999997</v>
      </c>
      <c r="G10" s="74">
        <f t="shared" si="3"/>
        <v>110431.99999999999</v>
      </c>
      <c r="H10" s="21">
        <v>1.1599999999999999</v>
      </c>
      <c r="I10" s="74">
        <f t="shared" si="4"/>
        <v>321320</v>
      </c>
      <c r="J10" s="74">
        <f t="shared" si="5"/>
        <v>130615.99999999999</v>
      </c>
      <c r="K10" s="21">
        <v>1.1599999999999999</v>
      </c>
      <c r="L10" s="75">
        <f t="shared" si="0"/>
        <v>241047.99999999997</v>
      </c>
      <c r="M10" s="154">
        <f t="shared" si="1"/>
        <v>571880</v>
      </c>
      <c r="N10" s="153">
        <f t="shared" si="6"/>
        <v>403146.4</v>
      </c>
      <c r="O10" s="74">
        <f t="shared" si="7"/>
        <v>243599.99999999997</v>
      </c>
      <c r="P10" s="74">
        <f t="shared" si="8"/>
        <v>278400</v>
      </c>
      <c r="Q10" s="74">
        <f t="shared" si="9"/>
        <v>522000</v>
      </c>
      <c r="R10" s="74">
        <f t="shared" si="10"/>
        <v>353266.4</v>
      </c>
      <c r="S10" s="21">
        <v>0</v>
      </c>
    </row>
    <row r="11" spans="1:26" ht="63" x14ac:dyDescent="0.25">
      <c r="A11" s="8" t="s">
        <v>16</v>
      </c>
      <c r="B11" s="8">
        <v>700045</v>
      </c>
      <c r="C11" s="8" t="s">
        <v>787</v>
      </c>
      <c r="D11" s="21"/>
      <c r="E11" s="21">
        <v>1.5</v>
      </c>
      <c r="F11" s="74">
        <f t="shared" si="2"/>
        <v>162000</v>
      </c>
      <c r="G11" s="74">
        <f t="shared" si="3"/>
        <v>71400</v>
      </c>
      <c r="H11" s="21">
        <v>0.75</v>
      </c>
      <c r="I11" s="74">
        <f t="shared" si="4"/>
        <v>207750</v>
      </c>
      <c r="J11" s="74">
        <f t="shared" si="5"/>
        <v>84450</v>
      </c>
      <c r="K11" s="21">
        <v>0.75</v>
      </c>
      <c r="L11" s="75">
        <f t="shared" si="0"/>
        <v>155850</v>
      </c>
      <c r="M11" s="154">
        <f t="shared" si="1"/>
        <v>369750</v>
      </c>
      <c r="N11" s="153">
        <f t="shared" si="6"/>
        <v>260655</v>
      </c>
      <c r="O11" s="74">
        <f t="shared" si="7"/>
        <v>157500</v>
      </c>
      <c r="P11" s="74">
        <f t="shared" si="8"/>
        <v>180000</v>
      </c>
      <c r="Q11" s="74">
        <f t="shared" si="9"/>
        <v>337500</v>
      </c>
      <c r="R11" s="74">
        <f t="shared" si="10"/>
        <v>228405</v>
      </c>
      <c r="S11" s="21">
        <v>0</v>
      </c>
    </row>
    <row r="12" spans="1:26" ht="47.25" x14ac:dyDescent="0.25">
      <c r="A12" s="8" t="s">
        <v>16</v>
      </c>
      <c r="B12" s="8">
        <v>700050</v>
      </c>
      <c r="C12" s="8" t="s">
        <v>788</v>
      </c>
      <c r="D12" s="21"/>
      <c r="E12" s="21">
        <v>1.32</v>
      </c>
      <c r="F12" s="74">
        <f t="shared" si="2"/>
        <v>142560</v>
      </c>
      <c r="G12" s="74">
        <f t="shared" si="3"/>
        <v>62832</v>
      </c>
      <c r="H12" s="21">
        <v>0.66</v>
      </c>
      <c r="I12" s="74">
        <f t="shared" si="4"/>
        <v>182820</v>
      </c>
      <c r="J12" s="74">
        <f t="shared" si="5"/>
        <v>74316</v>
      </c>
      <c r="K12" s="21">
        <v>0.66</v>
      </c>
      <c r="L12" s="75">
        <f t="shared" si="0"/>
        <v>137148</v>
      </c>
      <c r="M12" s="154">
        <f t="shared" si="1"/>
        <v>325380</v>
      </c>
      <c r="N12" s="153">
        <f t="shared" si="6"/>
        <v>229376.40000000002</v>
      </c>
      <c r="O12" s="74">
        <f t="shared" si="7"/>
        <v>138600</v>
      </c>
      <c r="P12" s="74">
        <f t="shared" si="8"/>
        <v>158400</v>
      </c>
      <c r="Q12" s="74">
        <f t="shared" si="9"/>
        <v>297000</v>
      </c>
      <c r="R12" s="74">
        <f t="shared" si="10"/>
        <v>200996.40000000002</v>
      </c>
      <c r="S12" s="21">
        <v>0</v>
      </c>
    </row>
    <row r="13" spans="1:26" ht="47.25" x14ac:dyDescent="0.25">
      <c r="A13" s="8" t="s">
        <v>16</v>
      </c>
      <c r="B13" s="8">
        <v>700055</v>
      </c>
      <c r="C13" s="8" t="s">
        <v>789</v>
      </c>
      <c r="D13" s="21"/>
      <c r="E13" s="21">
        <v>2.4299999999999997</v>
      </c>
      <c r="F13" s="74">
        <f t="shared" si="2"/>
        <v>270000</v>
      </c>
      <c r="G13" s="74">
        <f t="shared" si="3"/>
        <v>119000</v>
      </c>
      <c r="H13" s="21">
        <v>1.25</v>
      </c>
      <c r="I13" s="74">
        <f t="shared" si="4"/>
        <v>326860</v>
      </c>
      <c r="J13" s="74">
        <f t="shared" si="5"/>
        <v>132868</v>
      </c>
      <c r="K13" s="21">
        <v>1.18</v>
      </c>
      <c r="L13" s="75">
        <f t="shared" si="0"/>
        <v>251868</v>
      </c>
      <c r="M13" s="154">
        <f t="shared" si="1"/>
        <v>596860</v>
      </c>
      <c r="N13" s="153">
        <f t="shared" si="6"/>
        <v>420552.4</v>
      </c>
      <c r="O13" s="74">
        <f t="shared" si="7"/>
        <v>262500</v>
      </c>
      <c r="P13" s="74">
        <f t="shared" si="8"/>
        <v>283200</v>
      </c>
      <c r="Q13" s="74">
        <f t="shared" si="9"/>
        <v>545700</v>
      </c>
      <c r="R13" s="74">
        <f t="shared" si="10"/>
        <v>369392.4</v>
      </c>
      <c r="S13" s="21">
        <v>0</v>
      </c>
    </row>
    <row r="14" spans="1:26" ht="47.25" x14ac:dyDescent="0.25">
      <c r="A14" s="8" t="s">
        <v>16</v>
      </c>
      <c r="B14" s="8">
        <v>700060</v>
      </c>
      <c r="C14" s="8" t="s">
        <v>790</v>
      </c>
      <c r="D14" s="21"/>
      <c r="E14" s="21">
        <v>1.32</v>
      </c>
      <c r="F14" s="74">
        <f t="shared" si="2"/>
        <v>142560</v>
      </c>
      <c r="G14" s="74">
        <f t="shared" si="3"/>
        <v>62832</v>
      </c>
      <c r="H14" s="21">
        <v>0.66</v>
      </c>
      <c r="I14" s="74">
        <f t="shared" si="4"/>
        <v>182820</v>
      </c>
      <c r="J14" s="74">
        <f t="shared" si="5"/>
        <v>74316</v>
      </c>
      <c r="K14" s="21">
        <v>0.66</v>
      </c>
      <c r="L14" s="75">
        <f t="shared" si="0"/>
        <v>137148</v>
      </c>
      <c r="M14" s="154">
        <f t="shared" si="1"/>
        <v>325380</v>
      </c>
      <c r="N14" s="153">
        <f t="shared" si="6"/>
        <v>229376.40000000002</v>
      </c>
      <c r="O14" s="74">
        <f t="shared" si="7"/>
        <v>138600</v>
      </c>
      <c r="P14" s="74">
        <f t="shared" si="8"/>
        <v>158400</v>
      </c>
      <c r="Q14" s="74">
        <f t="shared" si="9"/>
        <v>297000</v>
      </c>
      <c r="R14" s="74">
        <f t="shared" si="10"/>
        <v>200996.40000000002</v>
      </c>
      <c r="S14" s="21">
        <v>0</v>
      </c>
    </row>
    <row r="15" spans="1:26" ht="31.5" x14ac:dyDescent="0.25">
      <c r="A15" s="1" t="s">
        <v>16</v>
      </c>
      <c r="B15" s="1">
        <v>700065</v>
      </c>
      <c r="C15" s="1" t="s">
        <v>791</v>
      </c>
      <c r="D15" s="72"/>
      <c r="E15" s="72">
        <v>0.86</v>
      </c>
      <c r="F15" s="73">
        <f t="shared" si="2"/>
        <v>84240</v>
      </c>
      <c r="G15" s="73">
        <f t="shared" si="3"/>
        <v>37128</v>
      </c>
      <c r="H15" s="72">
        <v>0.39</v>
      </c>
      <c r="I15" s="73">
        <f t="shared" si="4"/>
        <v>130189.99999999999</v>
      </c>
      <c r="J15" s="73">
        <f t="shared" si="5"/>
        <v>52922</v>
      </c>
      <c r="K15" s="72">
        <v>0.47</v>
      </c>
      <c r="L15" s="95">
        <f t="shared" si="0"/>
        <v>90050</v>
      </c>
      <c r="M15" s="154">
        <f t="shared" si="1"/>
        <v>214430</v>
      </c>
      <c r="N15" s="153">
        <f t="shared" si="6"/>
        <v>151395</v>
      </c>
      <c r="O15" s="73">
        <f t="shared" si="7"/>
        <v>81900</v>
      </c>
      <c r="P15" s="73">
        <f t="shared" si="8"/>
        <v>112800</v>
      </c>
      <c r="Q15" s="73">
        <f t="shared" si="9"/>
        <v>194700</v>
      </c>
      <c r="R15" s="74">
        <f t="shared" si="10"/>
        <v>131665</v>
      </c>
      <c r="S15" s="72">
        <v>0</v>
      </c>
    </row>
    <row r="16" spans="1:26" ht="31.5" x14ac:dyDescent="0.25">
      <c r="A16" s="1" t="s">
        <v>16</v>
      </c>
      <c r="B16" s="1">
        <v>700070</v>
      </c>
      <c r="C16" s="1" t="s">
        <v>792</v>
      </c>
      <c r="D16" s="72"/>
      <c r="E16" s="72">
        <v>5.83</v>
      </c>
      <c r="F16" s="73">
        <f t="shared" si="2"/>
        <v>596160</v>
      </c>
      <c r="G16" s="73">
        <f t="shared" si="3"/>
        <v>262752</v>
      </c>
      <c r="H16" s="72">
        <v>2.76</v>
      </c>
      <c r="I16" s="73">
        <f t="shared" si="4"/>
        <v>850390</v>
      </c>
      <c r="J16" s="73">
        <f t="shared" si="5"/>
        <v>345682</v>
      </c>
      <c r="K16" s="72">
        <v>3.07</v>
      </c>
      <c r="L16" s="95">
        <f t="shared" si="0"/>
        <v>608434</v>
      </c>
      <c r="M16" s="154">
        <f t="shared" si="1"/>
        <v>1446550</v>
      </c>
      <c r="N16" s="153">
        <f t="shared" si="6"/>
        <v>1020646.2</v>
      </c>
      <c r="O16" s="73">
        <f t="shared" si="7"/>
        <v>579600</v>
      </c>
      <c r="P16" s="73">
        <f t="shared" si="8"/>
        <v>736800</v>
      </c>
      <c r="Q16" s="73">
        <f t="shared" si="9"/>
        <v>1316400</v>
      </c>
      <c r="R16" s="73">
        <f t="shared" si="10"/>
        <v>890496.2</v>
      </c>
      <c r="S16" s="72">
        <v>0</v>
      </c>
    </row>
    <row r="17" spans="1:19" ht="47.25" x14ac:dyDescent="0.25">
      <c r="A17" s="1" t="s">
        <v>16</v>
      </c>
      <c r="B17" s="1">
        <v>700075</v>
      </c>
      <c r="C17" s="1" t="s">
        <v>793</v>
      </c>
      <c r="D17" s="72"/>
      <c r="E17" s="72">
        <v>7.64</v>
      </c>
      <c r="F17" s="73">
        <f t="shared" si="2"/>
        <v>825120</v>
      </c>
      <c r="G17" s="73">
        <f t="shared" si="3"/>
        <v>363664</v>
      </c>
      <c r="H17" s="72">
        <v>3.82</v>
      </c>
      <c r="I17" s="73">
        <f t="shared" si="4"/>
        <v>1058140</v>
      </c>
      <c r="J17" s="73">
        <f t="shared" si="5"/>
        <v>430132</v>
      </c>
      <c r="K17" s="72">
        <v>3.82</v>
      </c>
      <c r="L17" s="95">
        <f t="shared" si="0"/>
        <v>793796</v>
      </c>
      <c r="M17" s="154">
        <f t="shared" si="1"/>
        <v>1883260</v>
      </c>
      <c r="N17" s="153">
        <f t="shared" si="6"/>
        <v>1327602.8</v>
      </c>
      <c r="O17" s="73">
        <f t="shared" si="7"/>
        <v>802200</v>
      </c>
      <c r="P17" s="73">
        <f t="shared" si="8"/>
        <v>916800</v>
      </c>
      <c r="Q17" s="73">
        <f t="shared" si="9"/>
        <v>1719000</v>
      </c>
      <c r="R17" s="73">
        <f t="shared" si="10"/>
        <v>1163342.8</v>
      </c>
      <c r="S17" s="72">
        <v>0</v>
      </c>
    </row>
    <row r="18" spans="1:19" ht="19.5" x14ac:dyDescent="0.25">
      <c r="A18" s="1" t="s">
        <v>16</v>
      </c>
      <c r="B18" s="1">
        <v>700080</v>
      </c>
      <c r="C18" s="1" t="s">
        <v>794</v>
      </c>
      <c r="D18" s="72"/>
      <c r="E18" s="72">
        <v>1.44</v>
      </c>
      <c r="F18" s="73">
        <f t="shared" si="2"/>
        <v>155520</v>
      </c>
      <c r="G18" s="73">
        <f t="shared" si="3"/>
        <v>68544</v>
      </c>
      <c r="H18" s="72">
        <v>0.72</v>
      </c>
      <c r="I18" s="73">
        <f t="shared" si="4"/>
        <v>199440</v>
      </c>
      <c r="J18" s="73">
        <f t="shared" si="5"/>
        <v>81072</v>
      </c>
      <c r="K18" s="72">
        <v>0.72</v>
      </c>
      <c r="L18" s="95">
        <f t="shared" si="0"/>
        <v>149616</v>
      </c>
      <c r="M18" s="154">
        <f t="shared" si="1"/>
        <v>354960</v>
      </c>
      <c r="N18" s="153">
        <f t="shared" si="6"/>
        <v>250228.8</v>
      </c>
      <c r="O18" s="73">
        <f t="shared" si="7"/>
        <v>151200</v>
      </c>
      <c r="P18" s="73">
        <f t="shared" si="8"/>
        <v>172800</v>
      </c>
      <c r="Q18" s="73">
        <f t="shared" si="9"/>
        <v>324000</v>
      </c>
      <c r="R18" s="73">
        <f t="shared" si="10"/>
        <v>219268.8</v>
      </c>
      <c r="S18" s="72">
        <v>0</v>
      </c>
    </row>
    <row r="19" spans="1:19" ht="19.5" x14ac:dyDescent="0.25">
      <c r="A19" s="1" t="s">
        <v>16</v>
      </c>
      <c r="B19" s="1">
        <v>700085</v>
      </c>
      <c r="C19" s="1" t="s">
        <v>795</v>
      </c>
      <c r="D19" s="72"/>
      <c r="E19" s="72">
        <v>2.1800000000000002</v>
      </c>
      <c r="F19" s="73">
        <f t="shared" si="2"/>
        <v>235440.00000000003</v>
      </c>
      <c r="G19" s="73">
        <f t="shared" si="3"/>
        <v>103768.00000000001</v>
      </c>
      <c r="H19" s="72">
        <v>1.0900000000000001</v>
      </c>
      <c r="I19" s="73">
        <f t="shared" si="4"/>
        <v>301930</v>
      </c>
      <c r="J19" s="73">
        <f t="shared" si="5"/>
        <v>122734.00000000001</v>
      </c>
      <c r="K19" s="72">
        <v>1.0900000000000001</v>
      </c>
      <c r="L19" s="95">
        <f t="shared" si="0"/>
        <v>226502.00000000003</v>
      </c>
      <c r="M19" s="154">
        <f t="shared" si="1"/>
        <v>537370</v>
      </c>
      <c r="N19" s="153">
        <f t="shared" si="6"/>
        <v>378818.6</v>
      </c>
      <c r="O19" s="73">
        <f t="shared" si="7"/>
        <v>228900.00000000003</v>
      </c>
      <c r="P19" s="73">
        <f t="shared" si="8"/>
        <v>261600.00000000003</v>
      </c>
      <c r="Q19" s="73">
        <f t="shared" si="9"/>
        <v>490500.00000000006</v>
      </c>
      <c r="R19" s="73">
        <f t="shared" si="10"/>
        <v>331948.60000000003</v>
      </c>
      <c r="S19" s="72">
        <v>0</v>
      </c>
    </row>
    <row r="20" spans="1:19" ht="19.5" x14ac:dyDescent="0.25">
      <c r="A20" s="1" t="s">
        <v>16</v>
      </c>
      <c r="B20" s="1">
        <v>700090</v>
      </c>
      <c r="C20" s="1" t="s">
        <v>796</v>
      </c>
      <c r="D20" s="72"/>
      <c r="E20" s="72">
        <v>2.1800000000000002</v>
      </c>
      <c r="F20" s="73">
        <f t="shared" si="2"/>
        <v>235440.00000000003</v>
      </c>
      <c r="G20" s="73">
        <f t="shared" si="3"/>
        <v>103768.00000000001</v>
      </c>
      <c r="H20" s="72">
        <v>1.0900000000000001</v>
      </c>
      <c r="I20" s="73">
        <f t="shared" si="4"/>
        <v>301930</v>
      </c>
      <c r="J20" s="73">
        <f t="shared" si="5"/>
        <v>122734.00000000001</v>
      </c>
      <c r="K20" s="72">
        <v>1.0900000000000001</v>
      </c>
      <c r="L20" s="95">
        <f t="shared" si="0"/>
        <v>226502.00000000003</v>
      </c>
      <c r="M20" s="154">
        <f t="shared" si="1"/>
        <v>537370</v>
      </c>
      <c r="N20" s="153">
        <f t="shared" si="6"/>
        <v>378818.6</v>
      </c>
      <c r="O20" s="73">
        <f t="shared" si="7"/>
        <v>228900.00000000003</v>
      </c>
      <c r="P20" s="73">
        <f t="shared" si="8"/>
        <v>261600.00000000003</v>
      </c>
      <c r="Q20" s="73">
        <f t="shared" si="9"/>
        <v>490500.00000000006</v>
      </c>
      <c r="R20" s="73">
        <f t="shared" si="10"/>
        <v>331948.60000000003</v>
      </c>
      <c r="S20" s="72">
        <v>0</v>
      </c>
    </row>
    <row r="21" spans="1:19" ht="47.25" x14ac:dyDescent="0.25">
      <c r="A21" s="8" t="s">
        <v>16</v>
      </c>
      <c r="B21" s="8">
        <v>700095</v>
      </c>
      <c r="C21" s="8" t="s">
        <v>797</v>
      </c>
      <c r="D21" s="21"/>
      <c r="E21" s="21">
        <v>1.32</v>
      </c>
      <c r="F21" s="74">
        <f t="shared" si="2"/>
        <v>142560</v>
      </c>
      <c r="G21" s="74">
        <f t="shared" si="3"/>
        <v>62832</v>
      </c>
      <c r="H21" s="21">
        <v>0.66</v>
      </c>
      <c r="I21" s="74">
        <f t="shared" si="4"/>
        <v>182820</v>
      </c>
      <c r="J21" s="74">
        <f t="shared" si="5"/>
        <v>74316</v>
      </c>
      <c r="K21" s="21">
        <v>0.66</v>
      </c>
      <c r="L21" s="75">
        <f t="shared" si="0"/>
        <v>137148</v>
      </c>
      <c r="M21" s="154">
        <f t="shared" si="1"/>
        <v>325380</v>
      </c>
      <c r="N21" s="153">
        <f t="shared" si="6"/>
        <v>229376.40000000002</v>
      </c>
      <c r="O21" s="74">
        <f t="shared" si="7"/>
        <v>138600</v>
      </c>
      <c r="P21" s="74">
        <f t="shared" si="8"/>
        <v>158400</v>
      </c>
      <c r="Q21" s="74">
        <f t="shared" si="9"/>
        <v>297000</v>
      </c>
      <c r="R21" s="74">
        <f t="shared" si="10"/>
        <v>200996.40000000002</v>
      </c>
      <c r="S21" s="21">
        <v>0</v>
      </c>
    </row>
    <row r="22" spans="1:19" ht="47.25" x14ac:dyDescent="0.25">
      <c r="A22" s="8" t="s">
        <v>16</v>
      </c>
      <c r="B22" s="8">
        <v>700100</v>
      </c>
      <c r="C22" s="8" t="s">
        <v>798</v>
      </c>
      <c r="D22" s="21"/>
      <c r="E22" s="21">
        <v>2.4299999999999997</v>
      </c>
      <c r="F22" s="74">
        <f t="shared" si="2"/>
        <v>270000</v>
      </c>
      <c r="G22" s="74">
        <f t="shared" si="3"/>
        <v>119000</v>
      </c>
      <c r="H22" s="21">
        <v>1.25</v>
      </c>
      <c r="I22" s="74">
        <f t="shared" si="4"/>
        <v>326860</v>
      </c>
      <c r="J22" s="74">
        <f t="shared" si="5"/>
        <v>132868</v>
      </c>
      <c r="K22" s="21">
        <v>1.18</v>
      </c>
      <c r="L22" s="75">
        <f t="shared" si="0"/>
        <v>251868</v>
      </c>
      <c r="M22" s="154">
        <f t="shared" si="1"/>
        <v>596860</v>
      </c>
      <c r="N22" s="153">
        <f t="shared" si="6"/>
        <v>420552.4</v>
      </c>
      <c r="O22" s="74">
        <f t="shared" si="7"/>
        <v>262500</v>
      </c>
      <c r="P22" s="74">
        <f t="shared" si="8"/>
        <v>283200</v>
      </c>
      <c r="Q22" s="74">
        <f t="shared" si="9"/>
        <v>545700</v>
      </c>
      <c r="R22" s="74">
        <f t="shared" si="10"/>
        <v>369392.4</v>
      </c>
      <c r="S22" s="21">
        <v>0</v>
      </c>
    </row>
    <row r="23" spans="1:19" ht="63" x14ac:dyDescent="0.25">
      <c r="A23" s="8" t="s">
        <v>16</v>
      </c>
      <c r="B23" s="8">
        <v>700105</v>
      </c>
      <c r="C23" s="8" t="s">
        <v>799</v>
      </c>
      <c r="D23" s="21"/>
      <c r="E23" s="21">
        <v>3.64</v>
      </c>
      <c r="F23" s="74">
        <f t="shared" si="2"/>
        <v>393120</v>
      </c>
      <c r="G23" s="74">
        <f t="shared" si="3"/>
        <v>173264</v>
      </c>
      <c r="H23" s="21">
        <v>1.82</v>
      </c>
      <c r="I23" s="74">
        <f t="shared" si="4"/>
        <v>504140</v>
      </c>
      <c r="J23" s="74">
        <f t="shared" si="5"/>
        <v>204932</v>
      </c>
      <c r="K23" s="21">
        <v>1.82</v>
      </c>
      <c r="L23" s="75">
        <f t="shared" si="0"/>
        <v>378196</v>
      </c>
      <c r="M23" s="154">
        <f t="shared" si="1"/>
        <v>897260</v>
      </c>
      <c r="N23" s="153">
        <f t="shared" si="6"/>
        <v>632522.80000000005</v>
      </c>
      <c r="O23" s="74">
        <f t="shared" si="7"/>
        <v>382200</v>
      </c>
      <c r="P23" s="74">
        <f t="shared" si="8"/>
        <v>436800</v>
      </c>
      <c r="Q23" s="74">
        <f t="shared" si="9"/>
        <v>819000</v>
      </c>
      <c r="R23" s="74">
        <f t="shared" si="10"/>
        <v>554262.80000000005</v>
      </c>
      <c r="S23" s="21">
        <v>0</v>
      </c>
    </row>
    <row r="24" spans="1:19" ht="47.25" x14ac:dyDescent="0.25">
      <c r="A24" s="8" t="s">
        <v>16</v>
      </c>
      <c r="B24" s="8">
        <v>700110</v>
      </c>
      <c r="C24" s="8" t="s">
        <v>800</v>
      </c>
      <c r="D24" s="21"/>
      <c r="E24" s="21">
        <v>1.32</v>
      </c>
      <c r="F24" s="74">
        <f t="shared" si="2"/>
        <v>142560</v>
      </c>
      <c r="G24" s="74">
        <f t="shared" si="3"/>
        <v>62832</v>
      </c>
      <c r="H24" s="21">
        <v>0.66</v>
      </c>
      <c r="I24" s="74">
        <f t="shared" si="4"/>
        <v>182820</v>
      </c>
      <c r="J24" s="74">
        <f t="shared" si="5"/>
        <v>74316</v>
      </c>
      <c r="K24" s="21">
        <v>0.66</v>
      </c>
      <c r="L24" s="75">
        <f t="shared" si="0"/>
        <v>137148</v>
      </c>
      <c r="M24" s="154">
        <f t="shared" si="1"/>
        <v>325380</v>
      </c>
      <c r="N24" s="153">
        <f t="shared" si="6"/>
        <v>229376.40000000002</v>
      </c>
      <c r="O24" s="74">
        <f t="shared" si="7"/>
        <v>138600</v>
      </c>
      <c r="P24" s="74">
        <f t="shared" si="8"/>
        <v>158400</v>
      </c>
      <c r="Q24" s="74">
        <f t="shared" si="9"/>
        <v>297000</v>
      </c>
      <c r="R24" s="74">
        <f t="shared" si="10"/>
        <v>200996.40000000002</v>
      </c>
      <c r="S24" s="21">
        <v>0</v>
      </c>
    </row>
    <row r="25" spans="1:19" ht="31.5" x14ac:dyDescent="0.25">
      <c r="A25" s="8" t="s">
        <v>16</v>
      </c>
      <c r="B25" s="8">
        <v>700115</v>
      </c>
      <c r="C25" s="8" t="s">
        <v>801</v>
      </c>
      <c r="D25" s="21"/>
      <c r="E25" s="21">
        <v>5.44</v>
      </c>
      <c r="F25" s="74">
        <f t="shared" si="2"/>
        <v>587520</v>
      </c>
      <c r="G25" s="74">
        <f t="shared" si="3"/>
        <v>258944.00000000003</v>
      </c>
      <c r="H25" s="21">
        <v>2.72</v>
      </c>
      <c r="I25" s="74">
        <f t="shared" si="4"/>
        <v>753440</v>
      </c>
      <c r="J25" s="74">
        <f t="shared" si="5"/>
        <v>306272</v>
      </c>
      <c r="K25" s="21">
        <v>2.72</v>
      </c>
      <c r="L25" s="75">
        <f t="shared" si="0"/>
        <v>565216</v>
      </c>
      <c r="M25" s="154">
        <f t="shared" si="1"/>
        <v>1340960</v>
      </c>
      <c r="N25" s="153">
        <f t="shared" si="6"/>
        <v>945308.8</v>
      </c>
      <c r="O25" s="74">
        <f t="shared" si="7"/>
        <v>571200</v>
      </c>
      <c r="P25" s="74">
        <f t="shared" si="8"/>
        <v>652800</v>
      </c>
      <c r="Q25" s="74">
        <f t="shared" si="9"/>
        <v>1224000</v>
      </c>
      <c r="R25" s="74">
        <f t="shared" si="10"/>
        <v>828348.8</v>
      </c>
      <c r="S25" s="21">
        <v>0</v>
      </c>
    </row>
    <row r="26" spans="1:19" ht="31.5" x14ac:dyDescent="0.25">
      <c r="A26" s="8" t="s">
        <v>16</v>
      </c>
      <c r="B26" s="8">
        <v>700120</v>
      </c>
      <c r="C26" s="8" t="s">
        <v>802</v>
      </c>
      <c r="D26" s="21"/>
      <c r="E26" s="21">
        <v>1.32</v>
      </c>
      <c r="F26" s="74">
        <f t="shared" si="2"/>
        <v>142560</v>
      </c>
      <c r="G26" s="74">
        <f t="shared" si="3"/>
        <v>62832</v>
      </c>
      <c r="H26" s="21">
        <v>0.66</v>
      </c>
      <c r="I26" s="74">
        <f t="shared" si="4"/>
        <v>182820</v>
      </c>
      <c r="J26" s="74">
        <f t="shared" si="5"/>
        <v>74316</v>
      </c>
      <c r="K26" s="21">
        <v>0.66</v>
      </c>
      <c r="L26" s="75">
        <f t="shared" si="0"/>
        <v>137148</v>
      </c>
      <c r="M26" s="154">
        <f t="shared" si="1"/>
        <v>325380</v>
      </c>
      <c r="N26" s="153">
        <f t="shared" si="6"/>
        <v>229376.40000000002</v>
      </c>
      <c r="O26" s="74">
        <f t="shared" si="7"/>
        <v>138600</v>
      </c>
      <c r="P26" s="74">
        <f t="shared" si="8"/>
        <v>158400</v>
      </c>
      <c r="Q26" s="74">
        <f t="shared" si="9"/>
        <v>297000</v>
      </c>
      <c r="R26" s="74">
        <f t="shared" si="10"/>
        <v>200996.40000000002</v>
      </c>
      <c r="S26" s="21">
        <v>0</v>
      </c>
    </row>
    <row r="27" spans="1:19" ht="47.25" x14ac:dyDescent="0.25">
      <c r="A27" s="8" t="s">
        <v>16</v>
      </c>
      <c r="B27" s="8">
        <v>700125</v>
      </c>
      <c r="C27" s="8" t="s">
        <v>803</v>
      </c>
      <c r="D27" s="21"/>
      <c r="E27" s="21">
        <v>7.54</v>
      </c>
      <c r="F27" s="74">
        <f t="shared" si="2"/>
        <v>814320</v>
      </c>
      <c r="G27" s="74">
        <f t="shared" si="3"/>
        <v>358904</v>
      </c>
      <c r="H27" s="21">
        <v>3.77</v>
      </c>
      <c r="I27" s="74">
        <f t="shared" si="4"/>
        <v>1044290</v>
      </c>
      <c r="J27" s="74">
        <f t="shared" si="5"/>
        <v>424502</v>
      </c>
      <c r="K27" s="21">
        <v>3.77</v>
      </c>
      <c r="L27" s="75">
        <f t="shared" si="0"/>
        <v>783406</v>
      </c>
      <c r="M27" s="154">
        <f t="shared" si="1"/>
        <v>1858610</v>
      </c>
      <c r="N27" s="153">
        <f t="shared" si="6"/>
        <v>1310225.8</v>
      </c>
      <c r="O27" s="74">
        <f t="shared" si="7"/>
        <v>791700</v>
      </c>
      <c r="P27" s="74">
        <f t="shared" si="8"/>
        <v>904800</v>
      </c>
      <c r="Q27" s="74">
        <f t="shared" si="9"/>
        <v>1696500</v>
      </c>
      <c r="R27" s="74">
        <f t="shared" si="10"/>
        <v>1148115.8</v>
      </c>
      <c r="S27" s="21">
        <v>0</v>
      </c>
    </row>
    <row r="28" spans="1:19" ht="31.5" x14ac:dyDescent="0.25">
      <c r="A28" s="1" t="s">
        <v>16</v>
      </c>
      <c r="B28" s="1">
        <v>700130</v>
      </c>
      <c r="C28" s="1" t="s">
        <v>804</v>
      </c>
      <c r="D28" s="72"/>
      <c r="E28" s="72">
        <v>7.54</v>
      </c>
      <c r="F28" s="73">
        <f t="shared" si="2"/>
        <v>814320</v>
      </c>
      <c r="G28" s="73">
        <f t="shared" si="3"/>
        <v>358904</v>
      </c>
      <c r="H28" s="72">
        <v>3.77</v>
      </c>
      <c r="I28" s="73">
        <f t="shared" si="4"/>
        <v>1044290</v>
      </c>
      <c r="J28" s="73">
        <f t="shared" si="5"/>
        <v>424502</v>
      </c>
      <c r="K28" s="72">
        <v>3.77</v>
      </c>
      <c r="L28" s="75">
        <f t="shared" si="0"/>
        <v>783406</v>
      </c>
      <c r="M28" s="154">
        <f t="shared" si="1"/>
        <v>1858610</v>
      </c>
      <c r="N28" s="153">
        <f t="shared" si="6"/>
        <v>1310225.8</v>
      </c>
      <c r="O28" s="73">
        <f t="shared" si="7"/>
        <v>791700</v>
      </c>
      <c r="P28" s="73">
        <f t="shared" si="8"/>
        <v>904800</v>
      </c>
      <c r="Q28" s="73">
        <f t="shared" si="9"/>
        <v>1696500</v>
      </c>
      <c r="R28" s="73">
        <f t="shared" si="10"/>
        <v>1148115.8</v>
      </c>
      <c r="S28" s="72">
        <v>0</v>
      </c>
    </row>
    <row r="29" spans="1:19" ht="78.75" x14ac:dyDescent="0.25">
      <c r="A29" s="1" t="s">
        <v>16</v>
      </c>
      <c r="B29" s="1">
        <v>700135</v>
      </c>
      <c r="C29" s="1" t="s">
        <v>805</v>
      </c>
      <c r="D29" s="72"/>
      <c r="E29" s="72">
        <v>1.38</v>
      </c>
      <c r="F29" s="73">
        <f t="shared" si="2"/>
        <v>149040</v>
      </c>
      <c r="G29" s="73">
        <f t="shared" si="3"/>
        <v>65688</v>
      </c>
      <c r="H29" s="72">
        <v>0.69</v>
      </c>
      <c r="I29" s="73">
        <f t="shared" si="4"/>
        <v>191129.99999999997</v>
      </c>
      <c r="J29" s="73">
        <f t="shared" si="5"/>
        <v>77694</v>
      </c>
      <c r="K29" s="72">
        <v>0.69</v>
      </c>
      <c r="L29" s="75">
        <f t="shared" si="0"/>
        <v>143382</v>
      </c>
      <c r="M29" s="154">
        <f t="shared" si="1"/>
        <v>340170</v>
      </c>
      <c r="N29" s="153">
        <f t="shared" si="6"/>
        <v>239802.6</v>
      </c>
      <c r="O29" s="73">
        <f t="shared" si="7"/>
        <v>144900</v>
      </c>
      <c r="P29" s="73">
        <f t="shared" si="8"/>
        <v>165600</v>
      </c>
      <c r="Q29" s="73">
        <f t="shared" si="9"/>
        <v>310500</v>
      </c>
      <c r="R29" s="73">
        <f t="shared" si="10"/>
        <v>210132.6</v>
      </c>
      <c r="S29" s="72">
        <v>0</v>
      </c>
    </row>
    <row r="30" spans="1:19" ht="47.25" x14ac:dyDescent="0.25">
      <c r="A30" s="151" t="s">
        <v>16</v>
      </c>
      <c r="B30" s="151">
        <v>700140</v>
      </c>
      <c r="C30" s="151" t="s">
        <v>806</v>
      </c>
      <c r="D30" s="150"/>
      <c r="E30" s="150">
        <v>1.48</v>
      </c>
      <c r="F30" s="149">
        <f t="shared" si="2"/>
        <v>159840</v>
      </c>
      <c r="G30" s="149">
        <f t="shared" si="3"/>
        <v>70448</v>
      </c>
      <c r="H30" s="150">
        <v>0.74</v>
      </c>
      <c r="I30" s="149">
        <f t="shared" si="4"/>
        <v>204980</v>
      </c>
      <c r="J30" s="149">
        <f t="shared" si="5"/>
        <v>83324</v>
      </c>
      <c r="K30" s="150">
        <v>0.74</v>
      </c>
      <c r="L30" s="75">
        <f t="shared" si="0"/>
        <v>153772</v>
      </c>
      <c r="M30" s="154">
        <f t="shared" si="1"/>
        <v>364820</v>
      </c>
      <c r="N30" s="153">
        <f t="shared" si="6"/>
        <v>257179.6</v>
      </c>
      <c r="O30" s="149">
        <f t="shared" si="7"/>
        <v>155400</v>
      </c>
      <c r="P30" s="149">
        <f t="shared" si="8"/>
        <v>177600</v>
      </c>
      <c r="Q30" s="149">
        <f t="shared" si="9"/>
        <v>333000</v>
      </c>
      <c r="R30" s="149">
        <f t="shared" si="10"/>
        <v>225359.6</v>
      </c>
      <c r="S30" s="150">
        <v>0</v>
      </c>
    </row>
    <row r="31" spans="1:19" ht="47.25" x14ac:dyDescent="0.25">
      <c r="A31" s="151" t="s">
        <v>16</v>
      </c>
      <c r="B31" s="151">
        <v>700145</v>
      </c>
      <c r="C31" s="151" t="s">
        <v>807</v>
      </c>
      <c r="D31" s="150"/>
      <c r="E31" s="150">
        <v>2.95</v>
      </c>
      <c r="F31" s="149">
        <f t="shared" si="2"/>
        <v>343440</v>
      </c>
      <c r="G31" s="149">
        <f t="shared" si="3"/>
        <v>151368</v>
      </c>
      <c r="H31" s="150">
        <v>1.59</v>
      </c>
      <c r="I31" s="149">
        <f t="shared" si="4"/>
        <v>376720</v>
      </c>
      <c r="J31" s="149">
        <f t="shared" si="5"/>
        <v>153136</v>
      </c>
      <c r="K31" s="150">
        <v>1.36</v>
      </c>
      <c r="L31" s="75">
        <f t="shared" si="0"/>
        <v>304504</v>
      </c>
      <c r="M31" s="154">
        <f t="shared" si="1"/>
        <v>720160</v>
      </c>
      <c r="N31" s="153">
        <f t="shared" si="6"/>
        <v>507007.2</v>
      </c>
      <c r="O31" s="149">
        <f t="shared" si="7"/>
        <v>333900</v>
      </c>
      <c r="P31" s="149">
        <f t="shared" si="8"/>
        <v>326400</v>
      </c>
      <c r="Q31" s="149">
        <f t="shared" si="9"/>
        <v>660300</v>
      </c>
      <c r="R31" s="149">
        <f t="shared" si="10"/>
        <v>447147.2</v>
      </c>
      <c r="S31" s="150">
        <v>0</v>
      </c>
    </row>
    <row r="32" spans="1:19" ht="31.5" x14ac:dyDescent="0.25">
      <c r="A32" s="8" t="s">
        <v>16</v>
      </c>
      <c r="B32" s="8">
        <v>700150</v>
      </c>
      <c r="C32" s="8" t="s">
        <v>808</v>
      </c>
      <c r="D32" s="21"/>
      <c r="E32" s="21">
        <v>5.44</v>
      </c>
      <c r="F32" s="74">
        <f t="shared" si="2"/>
        <v>587520</v>
      </c>
      <c r="G32" s="74">
        <f t="shared" si="3"/>
        <v>258944.00000000003</v>
      </c>
      <c r="H32" s="21">
        <v>2.72</v>
      </c>
      <c r="I32" s="74">
        <f t="shared" si="4"/>
        <v>753440</v>
      </c>
      <c r="J32" s="74">
        <f t="shared" si="5"/>
        <v>306272</v>
      </c>
      <c r="K32" s="21">
        <v>2.72</v>
      </c>
      <c r="L32" s="75">
        <f t="shared" si="0"/>
        <v>565216</v>
      </c>
      <c r="M32" s="154">
        <f t="shared" si="1"/>
        <v>1340960</v>
      </c>
      <c r="N32" s="153">
        <f t="shared" si="6"/>
        <v>945308.8</v>
      </c>
      <c r="O32" s="74">
        <f t="shared" si="7"/>
        <v>571200</v>
      </c>
      <c r="P32" s="74">
        <f t="shared" si="8"/>
        <v>652800</v>
      </c>
      <c r="Q32" s="74">
        <f t="shared" si="9"/>
        <v>1224000</v>
      </c>
      <c r="R32" s="74">
        <f t="shared" si="10"/>
        <v>828348.8</v>
      </c>
      <c r="S32" s="21">
        <v>0</v>
      </c>
    </row>
    <row r="33" spans="1:19" ht="19.5" x14ac:dyDescent="0.25">
      <c r="A33" s="8" t="s">
        <v>16</v>
      </c>
      <c r="B33" s="8">
        <v>700155</v>
      </c>
      <c r="C33" s="8" t="s">
        <v>809</v>
      </c>
      <c r="D33" s="21"/>
      <c r="E33" s="21">
        <v>1.64</v>
      </c>
      <c r="F33" s="74">
        <f t="shared" si="2"/>
        <v>177120</v>
      </c>
      <c r="G33" s="74">
        <f t="shared" si="3"/>
        <v>78064</v>
      </c>
      <c r="H33" s="21">
        <v>0.82</v>
      </c>
      <c r="I33" s="74">
        <f t="shared" si="4"/>
        <v>227140</v>
      </c>
      <c r="J33" s="74">
        <f t="shared" si="5"/>
        <v>92332</v>
      </c>
      <c r="K33" s="21">
        <v>0.82</v>
      </c>
      <c r="L33" s="75">
        <f t="shared" si="0"/>
        <v>170396</v>
      </c>
      <c r="M33" s="154">
        <f t="shared" si="1"/>
        <v>404260</v>
      </c>
      <c r="N33" s="153">
        <f t="shared" si="6"/>
        <v>284982.8</v>
      </c>
      <c r="O33" s="74">
        <f t="shared" si="7"/>
        <v>172200</v>
      </c>
      <c r="P33" s="74">
        <f t="shared" si="8"/>
        <v>196800</v>
      </c>
      <c r="Q33" s="74">
        <f t="shared" si="9"/>
        <v>369000</v>
      </c>
      <c r="R33" s="74">
        <f t="shared" si="10"/>
        <v>249722.8</v>
      </c>
      <c r="S33" s="21">
        <v>0</v>
      </c>
    </row>
    <row r="34" spans="1:19" ht="19.5" x14ac:dyDescent="0.25">
      <c r="A34" s="8" t="s">
        <v>16</v>
      </c>
      <c r="B34" s="8">
        <v>700160</v>
      </c>
      <c r="C34" s="8" t="s">
        <v>810</v>
      </c>
      <c r="D34" s="21"/>
      <c r="E34" s="21">
        <v>10.23</v>
      </c>
      <c r="F34" s="74">
        <f t="shared" si="2"/>
        <v>1026000</v>
      </c>
      <c r="G34" s="74">
        <f t="shared" si="3"/>
        <v>452200</v>
      </c>
      <c r="H34" s="21">
        <v>4.75</v>
      </c>
      <c r="I34" s="74">
        <f t="shared" si="4"/>
        <v>1517960.0000000002</v>
      </c>
      <c r="J34" s="74">
        <f t="shared" si="5"/>
        <v>617048</v>
      </c>
      <c r="K34" s="21">
        <v>5.48</v>
      </c>
      <c r="L34" s="75">
        <f t="shared" si="0"/>
        <v>1069248</v>
      </c>
      <c r="M34" s="154">
        <f t="shared" si="1"/>
        <v>2543960</v>
      </c>
      <c r="N34" s="153">
        <f t="shared" si="6"/>
        <v>1795486.4</v>
      </c>
      <c r="O34" s="74">
        <f t="shared" si="7"/>
        <v>997500</v>
      </c>
      <c r="P34" s="74">
        <f t="shared" si="8"/>
        <v>1315200</v>
      </c>
      <c r="Q34" s="74">
        <f t="shared" si="9"/>
        <v>2312700</v>
      </c>
      <c r="R34" s="74">
        <f t="shared" si="10"/>
        <v>1564226.4</v>
      </c>
      <c r="S34" s="21">
        <v>0</v>
      </c>
    </row>
    <row r="35" spans="1:19" ht="31.5" x14ac:dyDescent="0.25">
      <c r="A35" s="8" t="s">
        <v>16</v>
      </c>
      <c r="B35" s="8">
        <v>700165</v>
      </c>
      <c r="C35" s="8" t="s">
        <v>811</v>
      </c>
      <c r="D35" s="21"/>
      <c r="E35" s="21">
        <v>1.38</v>
      </c>
      <c r="F35" s="74">
        <f t="shared" si="2"/>
        <v>149040</v>
      </c>
      <c r="G35" s="74">
        <f t="shared" si="3"/>
        <v>65688</v>
      </c>
      <c r="H35" s="21">
        <v>0.69</v>
      </c>
      <c r="I35" s="74">
        <f t="shared" si="4"/>
        <v>191129.99999999997</v>
      </c>
      <c r="J35" s="74">
        <f t="shared" si="5"/>
        <v>77694</v>
      </c>
      <c r="K35" s="21">
        <v>0.69</v>
      </c>
      <c r="L35" s="75">
        <f t="shared" si="0"/>
        <v>143382</v>
      </c>
      <c r="M35" s="154">
        <f t="shared" si="1"/>
        <v>340170</v>
      </c>
      <c r="N35" s="153">
        <f t="shared" si="6"/>
        <v>239802.6</v>
      </c>
      <c r="O35" s="74">
        <f t="shared" si="7"/>
        <v>144900</v>
      </c>
      <c r="P35" s="74">
        <f t="shared" si="8"/>
        <v>165600</v>
      </c>
      <c r="Q35" s="74">
        <f t="shared" si="9"/>
        <v>310500</v>
      </c>
      <c r="R35" s="74">
        <f t="shared" si="10"/>
        <v>210132.6</v>
      </c>
      <c r="S35" s="21">
        <v>0</v>
      </c>
    </row>
    <row r="36" spans="1:19" ht="31.5" x14ac:dyDescent="0.25">
      <c r="A36" s="8" t="s">
        <v>16</v>
      </c>
      <c r="B36" s="8">
        <v>700170</v>
      </c>
      <c r="C36" s="8" t="s">
        <v>812</v>
      </c>
      <c r="D36" s="21"/>
      <c r="E36" s="21">
        <v>2.6</v>
      </c>
      <c r="F36" s="74">
        <f t="shared" si="2"/>
        <v>280800</v>
      </c>
      <c r="G36" s="74">
        <f t="shared" si="3"/>
        <v>123760</v>
      </c>
      <c r="H36" s="21">
        <v>1.3</v>
      </c>
      <c r="I36" s="74">
        <f t="shared" si="4"/>
        <v>360100</v>
      </c>
      <c r="J36" s="74">
        <f t="shared" si="5"/>
        <v>146380</v>
      </c>
      <c r="K36" s="21">
        <v>1.3</v>
      </c>
      <c r="L36" s="75">
        <f t="shared" si="0"/>
        <v>270140</v>
      </c>
      <c r="M36" s="154">
        <f t="shared" si="1"/>
        <v>640900</v>
      </c>
      <c r="N36" s="153">
        <f t="shared" si="6"/>
        <v>451802</v>
      </c>
      <c r="O36" s="74">
        <f t="shared" si="7"/>
        <v>273000</v>
      </c>
      <c r="P36" s="74">
        <f t="shared" si="8"/>
        <v>312000</v>
      </c>
      <c r="Q36" s="74">
        <f t="shared" si="9"/>
        <v>585000</v>
      </c>
      <c r="R36" s="74">
        <f t="shared" si="10"/>
        <v>395902</v>
      </c>
      <c r="S36" s="21">
        <v>0</v>
      </c>
    </row>
    <row r="37" spans="1:19" ht="47.25" x14ac:dyDescent="0.25">
      <c r="A37" s="8" t="s">
        <v>16</v>
      </c>
      <c r="B37" s="8">
        <v>700175</v>
      </c>
      <c r="C37" s="8" t="s">
        <v>813</v>
      </c>
      <c r="D37" s="21"/>
      <c r="E37" s="21">
        <v>1.32</v>
      </c>
      <c r="F37" s="74">
        <f t="shared" si="2"/>
        <v>142560</v>
      </c>
      <c r="G37" s="74">
        <f t="shared" si="3"/>
        <v>62832</v>
      </c>
      <c r="H37" s="21">
        <v>0.66</v>
      </c>
      <c r="I37" s="74">
        <f t="shared" si="4"/>
        <v>182820</v>
      </c>
      <c r="J37" s="74">
        <f t="shared" si="5"/>
        <v>74316</v>
      </c>
      <c r="K37" s="21">
        <v>0.66</v>
      </c>
      <c r="L37" s="75">
        <f t="shared" si="0"/>
        <v>137148</v>
      </c>
      <c r="M37" s="154">
        <f t="shared" si="1"/>
        <v>325380</v>
      </c>
      <c r="N37" s="153">
        <f t="shared" si="6"/>
        <v>229376.40000000002</v>
      </c>
      <c r="O37" s="74">
        <f t="shared" si="7"/>
        <v>138600</v>
      </c>
      <c r="P37" s="74">
        <f t="shared" si="8"/>
        <v>158400</v>
      </c>
      <c r="Q37" s="74">
        <f t="shared" si="9"/>
        <v>297000</v>
      </c>
      <c r="R37" s="74">
        <f t="shared" si="10"/>
        <v>200996.40000000002</v>
      </c>
      <c r="S37" s="21">
        <v>0</v>
      </c>
    </row>
    <row r="38" spans="1:19" ht="63" x14ac:dyDescent="0.25">
      <c r="A38" s="8" t="s">
        <v>16</v>
      </c>
      <c r="B38" s="8">
        <v>700180</v>
      </c>
      <c r="C38" s="8" t="s">
        <v>814</v>
      </c>
      <c r="D38" s="21"/>
      <c r="E38" s="21">
        <v>2.48</v>
      </c>
      <c r="F38" s="74">
        <f t="shared" si="2"/>
        <v>267840</v>
      </c>
      <c r="G38" s="74">
        <f t="shared" si="3"/>
        <v>118048</v>
      </c>
      <c r="H38" s="21">
        <v>1.24</v>
      </c>
      <c r="I38" s="74">
        <f t="shared" si="4"/>
        <v>343480</v>
      </c>
      <c r="J38" s="74">
        <f t="shared" si="5"/>
        <v>139624</v>
      </c>
      <c r="K38" s="21">
        <v>1.24</v>
      </c>
      <c r="L38" s="75">
        <f t="shared" si="0"/>
        <v>257672</v>
      </c>
      <c r="M38" s="154">
        <f t="shared" si="1"/>
        <v>611320</v>
      </c>
      <c r="N38" s="153">
        <f t="shared" si="6"/>
        <v>430949.6</v>
      </c>
      <c r="O38" s="74">
        <f t="shared" si="7"/>
        <v>260400</v>
      </c>
      <c r="P38" s="74">
        <f t="shared" si="8"/>
        <v>297600</v>
      </c>
      <c r="Q38" s="74">
        <f t="shared" si="9"/>
        <v>558000</v>
      </c>
      <c r="R38" s="74">
        <f t="shared" si="10"/>
        <v>377629.6</v>
      </c>
      <c r="S38" s="21">
        <v>0</v>
      </c>
    </row>
    <row r="39" spans="1:19" ht="47.25" x14ac:dyDescent="0.25">
      <c r="A39" s="8" t="s">
        <v>16</v>
      </c>
      <c r="B39" s="8">
        <v>700185</v>
      </c>
      <c r="C39" s="8" t="s">
        <v>815</v>
      </c>
      <c r="D39" s="21"/>
      <c r="E39" s="21">
        <v>4.08</v>
      </c>
      <c r="F39" s="74">
        <f t="shared" si="2"/>
        <v>440640</v>
      </c>
      <c r="G39" s="74">
        <f t="shared" si="3"/>
        <v>194208</v>
      </c>
      <c r="H39" s="21">
        <v>2.04</v>
      </c>
      <c r="I39" s="74">
        <f t="shared" si="4"/>
        <v>565080</v>
      </c>
      <c r="J39" s="74">
        <f t="shared" si="5"/>
        <v>229704</v>
      </c>
      <c r="K39" s="21">
        <v>2.04</v>
      </c>
      <c r="L39" s="75">
        <f t="shared" si="0"/>
        <v>423912</v>
      </c>
      <c r="M39" s="154">
        <f t="shared" si="1"/>
        <v>1005720</v>
      </c>
      <c r="N39" s="153">
        <f t="shared" si="6"/>
        <v>708981.60000000009</v>
      </c>
      <c r="O39" s="74">
        <f t="shared" si="7"/>
        <v>428400</v>
      </c>
      <c r="P39" s="74">
        <f t="shared" si="8"/>
        <v>489600</v>
      </c>
      <c r="Q39" s="74">
        <f t="shared" si="9"/>
        <v>918000</v>
      </c>
      <c r="R39" s="74">
        <f t="shared" si="10"/>
        <v>621261.60000000009</v>
      </c>
      <c r="S39" s="21">
        <v>0</v>
      </c>
    </row>
    <row r="40" spans="1:19" ht="47.25" x14ac:dyDescent="0.25">
      <c r="A40" s="8" t="s">
        <v>16</v>
      </c>
      <c r="B40" s="1">
        <v>700190</v>
      </c>
      <c r="C40" s="1" t="s">
        <v>816</v>
      </c>
      <c r="D40" s="72"/>
      <c r="E40" s="72">
        <v>3.74</v>
      </c>
      <c r="F40" s="73">
        <f t="shared" si="2"/>
        <v>367200</v>
      </c>
      <c r="G40" s="73">
        <f t="shared" si="3"/>
        <v>161840</v>
      </c>
      <c r="H40" s="72">
        <v>1.7</v>
      </c>
      <c r="I40" s="73">
        <f t="shared" si="4"/>
        <v>565080</v>
      </c>
      <c r="J40" s="73">
        <f t="shared" si="5"/>
        <v>229704</v>
      </c>
      <c r="K40" s="72">
        <v>2.04</v>
      </c>
      <c r="L40" s="75">
        <f t="shared" si="0"/>
        <v>391544</v>
      </c>
      <c r="M40" s="154">
        <f t="shared" si="1"/>
        <v>932280</v>
      </c>
      <c r="N40" s="153">
        <f t="shared" si="6"/>
        <v>658199.19999999995</v>
      </c>
      <c r="O40" s="73">
        <f t="shared" si="7"/>
        <v>357000</v>
      </c>
      <c r="P40" s="73">
        <f t="shared" si="8"/>
        <v>489600</v>
      </c>
      <c r="Q40" s="73">
        <f t="shared" si="9"/>
        <v>846600</v>
      </c>
      <c r="R40" s="73">
        <f t="shared" si="10"/>
        <v>572519.19999999995</v>
      </c>
      <c r="S40" s="72">
        <v>0</v>
      </c>
    </row>
    <row r="41" spans="1:19" ht="31.5" x14ac:dyDescent="0.25">
      <c r="A41" s="8" t="s">
        <v>16</v>
      </c>
      <c r="B41" s="1">
        <v>700195</v>
      </c>
      <c r="C41" s="1" t="s">
        <v>817</v>
      </c>
      <c r="D41" s="72"/>
      <c r="E41" s="72">
        <v>6.82</v>
      </c>
      <c r="F41" s="73">
        <f t="shared" si="2"/>
        <v>736560</v>
      </c>
      <c r="G41" s="73">
        <f t="shared" si="3"/>
        <v>324632</v>
      </c>
      <c r="H41" s="72">
        <v>3.41</v>
      </c>
      <c r="I41" s="73">
        <f t="shared" si="4"/>
        <v>944570</v>
      </c>
      <c r="J41" s="73">
        <f t="shared" si="5"/>
        <v>383966</v>
      </c>
      <c r="K41" s="72">
        <v>3.41</v>
      </c>
      <c r="L41" s="75">
        <f t="shared" si="0"/>
        <v>708598</v>
      </c>
      <c r="M41" s="154">
        <f t="shared" si="1"/>
        <v>1681130</v>
      </c>
      <c r="N41" s="153">
        <f t="shared" si="6"/>
        <v>1185111.3999999999</v>
      </c>
      <c r="O41" s="73">
        <f t="shared" si="7"/>
        <v>716100</v>
      </c>
      <c r="P41" s="73">
        <f t="shared" si="8"/>
        <v>818400</v>
      </c>
      <c r="Q41" s="73">
        <f t="shared" si="9"/>
        <v>1534500</v>
      </c>
      <c r="R41" s="73">
        <f t="shared" si="10"/>
        <v>1038481.4</v>
      </c>
      <c r="S41" s="72">
        <v>0</v>
      </c>
    </row>
    <row r="42" spans="1:19" ht="31.5" x14ac:dyDescent="0.25">
      <c r="A42" s="8" t="s">
        <v>16</v>
      </c>
      <c r="B42" s="8">
        <v>700200</v>
      </c>
      <c r="C42" s="8" t="s">
        <v>818</v>
      </c>
      <c r="D42" s="21"/>
      <c r="E42" s="21">
        <v>1.64</v>
      </c>
      <c r="F42" s="74">
        <f t="shared" si="2"/>
        <v>177120</v>
      </c>
      <c r="G42" s="74">
        <f t="shared" si="3"/>
        <v>78064</v>
      </c>
      <c r="H42" s="21">
        <v>0.82</v>
      </c>
      <c r="I42" s="74">
        <f t="shared" si="4"/>
        <v>227140</v>
      </c>
      <c r="J42" s="74">
        <f t="shared" si="5"/>
        <v>92332</v>
      </c>
      <c r="K42" s="21">
        <v>0.82</v>
      </c>
      <c r="L42" s="75">
        <f t="shared" si="0"/>
        <v>170396</v>
      </c>
      <c r="M42" s="154">
        <f t="shared" si="1"/>
        <v>404260</v>
      </c>
      <c r="N42" s="153">
        <f t="shared" si="6"/>
        <v>284982.8</v>
      </c>
      <c r="O42" s="74">
        <f t="shared" si="7"/>
        <v>172200</v>
      </c>
      <c r="P42" s="74">
        <f t="shared" si="8"/>
        <v>196800</v>
      </c>
      <c r="Q42" s="74">
        <f t="shared" si="9"/>
        <v>369000</v>
      </c>
      <c r="R42" s="74">
        <f t="shared" si="10"/>
        <v>249722.8</v>
      </c>
      <c r="S42" s="21">
        <v>0</v>
      </c>
    </row>
    <row r="43" spans="1:19" ht="31.5" x14ac:dyDescent="0.25">
      <c r="A43" s="8" t="s">
        <v>16</v>
      </c>
      <c r="B43" s="8">
        <v>700205</v>
      </c>
      <c r="C43" s="8" t="s">
        <v>819</v>
      </c>
      <c r="D43" s="21"/>
      <c r="E43" s="21">
        <v>4.34</v>
      </c>
      <c r="F43" s="74">
        <f t="shared" si="2"/>
        <v>468720</v>
      </c>
      <c r="G43" s="74">
        <f t="shared" si="3"/>
        <v>206584</v>
      </c>
      <c r="H43" s="21">
        <v>2.17</v>
      </c>
      <c r="I43" s="74">
        <f t="shared" si="4"/>
        <v>601090</v>
      </c>
      <c r="J43" s="74">
        <f t="shared" si="5"/>
        <v>244342</v>
      </c>
      <c r="K43" s="21">
        <v>2.17</v>
      </c>
      <c r="L43" s="75">
        <f t="shared" si="0"/>
        <v>450926</v>
      </c>
      <c r="M43" s="154">
        <f t="shared" si="1"/>
        <v>1069810</v>
      </c>
      <c r="N43" s="153">
        <f t="shared" si="6"/>
        <v>754161.8</v>
      </c>
      <c r="O43" s="74">
        <f t="shared" si="7"/>
        <v>455700</v>
      </c>
      <c r="P43" s="74">
        <f t="shared" si="8"/>
        <v>520800</v>
      </c>
      <c r="Q43" s="74">
        <f t="shared" si="9"/>
        <v>976500</v>
      </c>
      <c r="R43" s="74">
        <f t="shared" si="10"/>
        <v>660851.80000000005</v>
      </c>
      <c r="S43" s="21">
        <v>0</v>
      </c>
    </row>
    <row r="44" spans="1:19" ht="31.5" x14ac:dyDescent="0.25">
      <c r="A44" s="8" t="s">
        <v>16</v>
      </c>
      <c r="B44" s="8">
        <v>700210</v>
      </c>
      <c r="C44" s="8" t="s">
        <v>820</v>
      </c>
      <c r="D44" s="21"/>
      <c r="E44" s="21">
        <v>13.58</v>
      </c>
      <c r="F44" s="74">
        <f t="shared" si="2"/>
        <v>1466640</v>
      </c>
      <c r="G44" s="74">
        <f t="shared" si="3"/>
        <v>646408</v>
      </c>
      <c r="H44" s="21">
        <v>6.79</v>
      </c>
      <c r="I44" s="74">
        <f t="shared" si="4"/>
        <v>1880830</v>
      </c>
      <c r="J44" s="74">
        <f t="shared" si="5"/>
        <v>764554</v>
      </c>
      <c r="K44" s="21">
        <v>6.79</v>
      </c>
      <c r="L44" s="75">
        <f t="shared" si="0"/>
        <v>1410962</v>
      </c>
      <c r="M44" s="154">
        <f t="shared" si="1"/>
        <v>3347470</v>
      </c>
      <c r="N44" s="153">
        <f t="shared" si="6"/>
        <v>2359796.6</v>
      </c>
      <c r="O44" s="74">
        <f t="shared" si="7"/>
        <v>1425900</v>
      </c>
      <c r="P44" s="74">
        <f t="shared" si="8"/>
        <v>1629600</v>
      </c>
      <c r="Q44" s="74">
        <f t="shared" si="9"/>
        <v>3055500</v>
      </c>
      <c r="R44" s="74">
        <f t="shared" si="10"/>
        <v>2067826.6</v>
      </c>
      <c r="S44" s="21">
        <v>0</v>
      </c>
    </row>
    <row r="45" spans="1:19" ht="31.5" x14ac:dyDescent="0.25">
      <c r="A45" s="8" t="s">
        <v>16</v>
      </c>
      <c r="B45" s="8">
        <v>700215</v>
      </c>
      <c r="C45" s="8" t="s">
        <v>821</v>
      </c>
      <c r="D45" s="21"/>
      <c r="E45" s="21">
        <v>7.2200000000000006</v>
      </c>
      <c r="F45" s="74">
        <f t="shared" si="2"/>
        <v>935280</v>
      </c>
      <c r="G45" s="74">
        <f t="shared" si="3"/>
        <v>412216</v>
      </c>
      <c r="H45" s="21">
        <v>4.33</v>
      </c>
      <c r="I45" s="74">
        <f t="shared" si="4"/>
        <v>800530</v>
      </c>
      <c r="J45" s="74">
        <f t="shared" si="5"/>
        <v>325414</v>
      </c>
      <c r="K45" s="21">
        <v>2.89</v>
      </c>
      <c r="L45" s="75">
        <f t="shared" si="0"/>
        <v>737630</v>
      </c>
      <c r="M45" s="154">
        <f t="shared" si="1"/>
        <v>1735810</v>
      </c>
      <c r="N45" s="153">
        <f t="shared" si="6"/>
        <v>1219469</v>
      </c>
      <c r="O45" s="74">
        <f t="shared" si="7"/>
        <v>909300</v>
      </c>
      <c r="P45" s="74">
        <f t="shared" si="8"/>
        <v>693600</v>
      </c>
      <c r="Q45" s="74">
        <f t="shared" si="9"/>
        <v>1602900</v>
      </c>
      <c r="R45" s="74">
        <f t="shared" si="10"/>
        <v>1086559</v>
      </c>
      <c r="S45" s="21">
        <v>0</v>
      </c>
    </row>
    <row r="46" spans="1:19" ht="47.25" x14ac:dyDescent="0.25">
      <c r="A46" s="8" t="s">
        <v>16</v>
      </c>
      <c r="B46" s="8">
        <v>700220</v>
      </c>
      <c r="C46" s="8" t="s">
        <v>822</v>
      </c>
      <c r="D46" s="21"/>
      <c r="E46" s="21">
        <v>1.54</v>
      </c>
      <c r="F46" s="74">
        <f t="shared" si="2"/>
        <v>166320</v>
      </c>
      <c r="G46" s="74">
        <f t="shared" si="3"/>
        <v>73304</v>
      </c>
      <c r="H46" s="21">
        <v>0.77</v>
      </c>
      <c r="I46" s="74">
        <f t="shared" si="4"/>
        <v>213290</v>
      </c>
      <c r="J46" s="74">
        <f t="shared" si="5"/>
        <v>86702</v>
      </c>
      <c r="K46" s="21">
        <v>0.77</v>
      </c>
      <c r="L46" s="75">
        <f t="shared" si="0"/>
        <v>160006</v>
      </c>
      <c r="M46" s="154">
        <f t="shared" si="1"/>
        <v>379610</v>
      </c>
      <c r="N46" s="153">
        <f t="shared" si="6"/>
        <v>267605.8</v>
      </c>
      <c r="O46" s="74">
        <f t="shared" si="7"/>
        <v>161700</v>
      </c>
      <c r="P46" s="74">
        <f t="shared" si="8"/>
        <v>184800</v>
      </c>
      <c r="Q46" s="74">
        <f t="shared" si="9"/>
        <v>346500</v>
      </c>
      <c r="R46" s="74">
        <f t="shared" si="10"/>
        <v>234495.8</v>
      </c>
      <c r="S46" s="21">
        <v>0</v>
      </c>
    </row>
    <row r="47" spans="1:19" ht="47.25" x14ac:dyDescent="0.25">
      <c r="A47" s="8" t="s">
        <v>16</v>
      </c>
      <c r="B47" s="8">
        <v>700225</v>
      </c>
      <c r="C47" s="8" t="s">
        <v>823</v>
      </c>
      <c r="D47" s="21"/>
      <c r="E47" s="21">
        <v>1.5</v>
      </c>
      <c r="F47" s="74">
        <f t="shared" si="2"/>
        <v>174960</v>
      </c>
      <c r="G47" s="74">
        <f t="shared" si="3"/>
        <v>77112</v>
      </c>
      <c r="H47" s="21">
        <v>0.81</v>
      </c>
      <c r="I47" s="74">
        <f t="shared" si="4"/>
        <v>191129.99999999997</v>
      </c>
      <c r="J47" s="74">
        <f t="shared" si="5"/>
        <v>77694</v>
      </c>
      <c r="K47" s="21">
        <v>0.69</v>
      </c>
      <c r="L47" s="75">
        <f t="shared" si="0"/>
        <v>154806</v>
      </c>
      <c r="M47" s="154">
        <f t="shared" si="1"/>
        <v>366090</v>
      </c>
      <c r="N47" s="153">
        <f t="shared" si="6"/>
        <v>257725.8</v>
      </c>
      <c r="O47" s="74">
        <f t="shared" si="7"/>
        <v>170100</v>
      </c>
      <c r="P47" s="74">
        <f t="shared" si="8"/>
        <v>165600</v>
      </c>
      <c r="Q47" s="74">
        <f t="shared" si="9"/>
        <v>335700</v>
      </c>
      <c r="R47" s="74">
        <f t="shared" si="10"/>
        <v>227335.8</v>
      </c>
      <c r="S47" s="21">
        <v>0</v>
      </c>
    </row>
    <row r="48" spans="1:19" ht="31.5" x14ac:dyDescent="0.25">
      <c r="A48" s="8" t="s">
        <v>16</v>
      </c>
      <c r="B48" s="8">
        <v>700230</v>
      </c>
      <c r="C48" s="8" t="s">
        <v>824</v>
      </c>
      <c r="D48" s="21"/>
      <c r="E48" s="21">
        <v>1.58</v>
      </c>
      <c r="F48" s="74">
        <f t="shared" si="2"/>
        <v>170640</v>
      </c>
      <c r="G48" s="74">
        <f t="shared" si="3"/>
        <v>75208</v>
      </c>
      <c r="H48" s="21">
        <v>0.79</v>
      </c>
      <c r="I48" s="74">
        <f t="shared" si="4"/>
        <v>218830</v>
      </c>
      <c r="J48" s="74">
        <f t="shared" si="5"/>
        <v>88954</v>
      </c>
      <c r="K48" s="21">
        <v>0.79</v>
      </c>
      <c r="L48" s="75">
        <f t="shared" si="0"/>
        <v>164162</v>
      </c>
      <c r="M48" s="154">
        <f t="shared" si="1"/>
        <v>389470</v>
      </c>
      <c r="N48" s="153">
        <f t="shared" si="6"/>
        <v>274556.59999999998</v>
      </c>
      <c r="O48" s="74">
        <f t="shared" si="7"/>
        <v>165900</v>
      </c>
      <c r="P48" s="74">
        <f t="shared" si="8"/>
        <v>189600</v>
      </c>
      <c r="Q48" s="74">
        <f t="shared" si="9"/>
        <v>355500</v>
      </c>
      <c r="R48" s="74">
        <f t="shared" si="10"/>
        <v>240586.6</v>
      </c>
      <c r="S48" s="21">
        <v>0</v>
      </c>
    </row>
    <row r="49" spans="1:19" ht="47.25" x14ac:dyDescent="0.25">
      <c r="A49" s="8" t="s">
        <v>16</v>
      </c>
      <c r="B49" s="8">
        <v>700235</v>
      </c>
      <c r="C49" s="8" t="s">
        <v>825</v>
      </c>
      <c r="D49" s="21"/>
      <c r="E49" s="21">
        <v>1.5</v>
      </c>
      <c r="F49" s="74">
        <f t="shared" si="2"/>
        <v>174960</v>
      </c>
      <c r="G49" s="74">
        <f t="shared" si="3"/>
        <v>77112</v>
      </c>
      <c r="H49" s="21">
        <v>0.81</v>
      </c>
      <c r="I49" s="74">
        <f t="shared" si="4"/>
        <v>191129.99999999997</v>
      </c>
      <c r="J49" s="74">
        <f t="shared" si="5"/>
        <v>77694</v>
      </c>
      <c r="K49" s="21">
        <v>0.69</v>
      </c>
      <c r="L49" s="75">
        <f t="shared" si="0"/>
        <v>154806</v>
      </c>
      <c r="M49" s="154">
        <f t="shared" si="1"/>
        <v>366090</v>
      </c>
      <c r="N49" s="153">
        <f t="shared" si="6"/>
        <v>257725.8</v>
      </c>
      <c r="O49" s="74">
        <f t="shared" si="7"/>
        <v>170100</v>
      </c>
      <c r="P49" s="74">
        <f t="shared" si="8"/>
        <v>165600</v>
      </c>
      <c r="Q49" s="74">
        <f t="shared" si="9"/>
        <v>335700</v>
      </c>
      <c r="R49" s="74">
        <f t="shared" si="10"/>
        <v>227335.8</v>
      </c>
      <c r="S49" s="21">
        <v>0</v>
      </c>
    </row>
    <row r="50" spans="1:19" ht="47.25" x14ac:dyDescent="0.25">
      <c r="A50" s="8" t="s">
        <v>16</v>
      </c>
      <c r="B50" s="8">
        <v>700240</v>
      </c>
      <c r="C50" s="8" t="s">
        <v>826</v>
      </c>
      <c r="D50" s="21"/>
      <c r="E50" s="21">
        <v>2.58</v>
      </c>
      <c r="F50" s="74">
        <f t="shared" si="2"/>
        <v>278640</v>
      </c>
      <c r="G50" s="74">
        <f t="shared" si="3"/>
        <v>122808</v>
      </c>
      <c r="H50" s="21">
        <v>1.29</v>
      </c>
      <c r="I50" s="74">
        <f t="shared" si="4"/>
        <v>357330</v>
      </c>
      <c r="J50" s="74">
        <f t="shared" si="5"/>
        <v>145254</v>
      </c>
      <c r="K50" s="21">
        <v>1.29</v>
      </c>
      <c r="L50" s="75">
        <f t="shared" si="0"/>
        <v>268062</v>
      </c>
      <c r="M50" s="154">
        <f t="shared" si="1"/>
        <v>635970</v>
      </c>
      <c r="N50" s="153">
        <f t="shared" si="6"/>
        <v>448326.6</v>
      </c>
      <c r="O50" s="74">
        <f t="shared" si="7"/>
        <v>270900</v>
      </c>
      <c r="P50" s="74">
        <f t="shared" si="8"/>
        <v>309600</v>
      </c>
      <c r="Q50" s="74">
        <f t="shared" si="9"/>
        <v>580500</v>
      </c>
      <c r="R50" s="74">
        <f t="shared" si="10"/>
        <v>392856.6</v>
      </c>
      <c r="S50" s="21">
        <v>0</v>
      </c>
    </row>
    <row r="51" spans="1:19" ht="31.5" x14ac:dyDescent="0.25">
      <c r="A51" s="8" t="s">
        <v>16</v>
      </c>
      <c r="B51" s="8">
        <v>700245</v>
      </c>
      <c r="C51" s="8" t="s">
        <v>827</v>
      </c>
      <c r="D51" s="21"/>
      <c r="E51" s="21">
        <v>1.58</v>
      </c>
      <c r="F51" s="74">
        <f t="shared" si="2"/>
        <v>155520</v>
      </c>
      <c r="G51" s="74">
        <f t="shared" si="3"/>
        <v>68544</v>
      </c>
      <c r="H51" s="21">
        <v>0.72</v>
      </c>
      <c r="I51" s="74">
        <f t="shared" si="4"/>
        <v>238220</v>
      </c>
      <c r="J51" s="74">
        <f t="shared" si="5"/>
        <v>96836</v>
      </c>
      <c r="K51" s="21">
        <v>0.86</v>
      </c>
      <c r="L51" s="75">
        <f t="shared" si="0"/>
        <v>165380</v>
      </c>
      <c r="M51" s="154">
        <f t="shared" si="1"/>
        <v>393740</v>
      </c>
      <c r="N51" s="153">
        <f t="shared" si="6"/>
        <v>277974</v>
      </c>
      <c r="O51" s="74">
        <f t="shared" si="7"/>
        <v>151200</v>
      </c>
      <c r="P51" s="74">
        <f t="shared" si="8"/>
        <v>206400</v>
      </c>
      <c r="Q51" s="74">
        <f t="shared" si="9"/>
        <v>357600</v>
      </c>
      <c r="R51" s="74">
        <f t="shared" si="10"/>
        <v>241834</v>
      </c>
      <c r="S51" s="21">
        <v>0</v>
      </c>
    </row>
    <row r="52" spans="1:19" ht="31.5" x14ac:dyDescent="0.25">
      <c r="A52" s="8" t="s">
        <v>16</v>
      </c>
      <c r="B52" s="8">
        <v>700250</v>
      </c>
      <c r="C52" s="8" t="s">
        <v>828</v>
      </c>
      <c r="D52" s="21"/>
      <c r="E52" s="21">
        <v>3.16</v>
      </c>
      <c r="F52" s="74">
        <f t="shared" si="2"/>
        <v>341280</v>
      </c>
      <c r="G52" s="74">
        <f t="shared" si="3"/>
        <v>150416</v>
      </c>
      <c r="H52" s="21">
        <v>1.58</v>
      </c>
      <c r="I52" s="74">
        <f t="shared" si="4"/>
        <v>437660</v>
      </c>
      <c r="J52" s="74">
        <f t="shared" si="5"/>
        <v>177908</v>
      </c>
      <c r="K52" s="21">
        <v>1.58</v>
      </c>
      <c r="L52" s="75">
        <f t="shared" si="0"/>
        <v>328324</v>
      </c>
      <c r="M52" s="154">
        <f t="shared" si="1"/>
        <v>778940</v>
      </c>
      <c r="N52" s="153">
        <f t="shared" si="6"/>
        <v>549113.19999999995</v>
      </c>
      <c r="O52" s="74">
        <f t="shared" si="7"/>
        <v>331800</v>
      </c>
      <c r="P52" s="74">
        <f t="shared" si="8"/>
        <v>379200</v>
      </c>
      <c r="Q52" s="74">
        <f t="shared" si="9"/>
        <v>711000</v>
      </c>
      <c r="R52" s="74">
        <f t="shared" si="10"/>
        <v>481173.2</v>
      </c>
      <c r="S52" s="21">
        <v>0</v>
      </c>
    </row>
    <row r="53" spans="1:19" ht="31.5" x14ac:dyDescent="0.25">
      <c r="A53" s="8" t="s">
        <v>16</v>
      </c>
      <c r="B53" s="8">
        <v>700255</v>
      </c>
      <c r="C53" s="8" t="s">
        <v>829</v>
      </c>
      <c r="D53" s="21"/>
      <c r="E53" s="21">
        <v>1.56</v>
      </c>
      <c r="F53" s="74">
        <f t="shared" si="2"/>
        <v>153360</v>
      </c>
      <c r="G53" s="74">
        <f t="shared" si="3"/>
        <v>67592</v>
      </c>
      <c r="H53" s="21">
        <v>0.71</v>
      </c>
      <c r="I53" s="74">
        <f t="shared" si="4"/>
        <v>235450</v>
      </c>
      <c r="J53" s="74">
        <f t="shared" si="5"/>
        <v>95710</v>
      </c>
      <c r="K53" s="21">
        <v>0.85</v>
      </c>
      <c r="L53" s="75">
        <f t="shared" si="0"/>
        <v>163302</v>
      </c>
      <c r="M53" s="154">
        <f t="shared" si="1"/>
        <v>388810</v>
      </c>
      <c r="N53" s="153">
        <f t="shared" si="6"/>
        <v>274498.59999999998</v>
      </c>
      <c r="O53" s="74">
        <f t="shared" si="7"/>
        <v>149100</v>
      </c>
      <c r="P53" s="74">
        <f t="shared" si="8"/>
        <v>204000</v>
      </c>
      <c r="Q53" s="74">
        <f t="shared" si="9"/>
        <v>353100</v>
      </c>
      <c r="R53" s="74">
        <f t="shared" si="10"/>
        <v>238788.6</v>
      </c>
      <c r="S53" s="21">
        <v>0</v>
      </c>
    </row>
    <row r="54" spans="1:19" ht="47.25" x14ac:dyDescent="0.25">
      <c r="A54" s="8" t="s">
        <v>16</v>
      </c>
      <c r="B54" s="8">
        <v>700260</v>
      </c>
      <c r="C54" s="8" t="s">
        <v>830</v>
      </c>
      <c r="D54" s="21"/>
      <c r="E54" s="21">
        <v>3.0999999999999996</v>
      </c>
      <c r="F54" s="74">
        <f t="shared" si="2"/>
        <v>317520</v>
      </c>
      <c r="G54" s="74">
        <f t="shared" si="3"/>
        <v>139944</v>
      </c>
      <c r="H54" s="21">
        <v>1.47</v>
      </c>
      <c r="I54" s="74">
        <f t="shared" si="4"/>
        <v>451509.99999999994</v>
      </c>
      <c r="J54" s="74">
        <f t="shared" si="5"/>
        <v>183538</v>
      </c>
      <c r="K54" s="21">
        <v>1.63</v>
      </c>
      <c r="L54" s="75">
        <f t="shared" si="0"/>
        <v>323482</v>
      </c>
      <c r="M54" s="154">
        <f t="shared" si="1"/>
        <v>769030</v>
      </c>
      <c r="N54" s="153">
        <f t="shared" si="6"/>
        <v>542592.6</v>
      </c>
      <c r="O54" s="74">
        <f t="shared" si="7"/>
        <v>308700</v>
      </c>
      <c r="P54" s="74">
        <f t="shared" si="8"/>
        <v>391200</v>
      </c>
      <c r="Q54" s="74">
        <f t="shared" si="9"/>
        <v>699900</v>
      </c>
      <c r="R54" s="74">
        <f t="shared" si="10"/>
        <v>473462.6</v>
      </c>
      <c r="S54" s="21">
        <v>0</v>
      </c>
    </row>
    <row r="55" spans="1:19" ht="31.5" x14ac:dyDescent="0.25">
      <c r="A55" s="8" t="s">
        <v>16</v>
      </c>
      <c r="B55" s="8">
        <v>700265</v>
      </c>
      <c r="C55" s="8" t="s">
        <v>831</v>
      </c>
      <c r="D55" s="21"/>
      <c r="E55" s="21">
        <v>6.52</v>
      </c>
      <c r="F55" s="74">
        <f t="shared" si="2"/>
        <v>704160</v>
      </c>
      <c r="G55" s="74">
        <f t="shared" si="3"/>
        <v>310352</v>
      </c>
      <c r="H55" s="21">
        <v>3.26</v>
      </c>
      <c r="I55" s="74">
        <f t="shared" si="4"/>
        <v>903019.99999999988</v>
      </c>
      <c r="J55" s="74">
        <f t="shared" si="5"/>
        <v>367076</v>
      </c>
      <c r="K55" s="21">
        <v>3.26</v>
      </c>
      <c r="L55" s="75">
        <f t="shared" si="0"/>
        <v>677428</v>
      </c>
      <c r="M55" s="154">
        <f t="shared" si="1"/>
        <v>1607180</v>
      </c>
      <c r="N55" s="153">
        <f t="shared" si="6"/>
        <v>1132980.3999999999</v>
      </c>
      <c r="O55" s="74">
        <f t="shared" si="7"/>
        <v>684600</v>
      </c>
      <c r="P55" s="74">
        <f t="shared" si="8"/>
        <v>782400</v>
      </c>
      <c r="Q55" s="74">
        <f t="shared" si="9"/>
        <v>1467000</v>
      </c>
      <c r="R55" s="74">
        <f t="shared" si="10"/>
        <v>992800.4</v>
      </c>
      <c r="S55" s="21">
        <v>0</v>
      </c>
    </row>
    <row r="56" spans="1:19" ht="47.25" x14ac:dyDescent="0.25">
      <c r="A56" s="8" t="s">
        <v>16</v>
      </c>
      <c r="B56" s="8">
        <v>700270</v>
      </c>
      <c r="C56" s="8" t="s">
        <v>832</v>
      </c>
      <c r="D56" s="21"/>
      <c r="E56" s="21">
        <v>8.06</v>
      </c>
      <c r="F56" s="74">
        <f t="shared" si="2"/>
        <v>870480</v>
      </c>
      <c r="G56" s="74">
        <f t="shared" si="3"/>
        <v>383656</v>
      </c>
      <c r="H56" s="21">
        <v>4.03</v>
      </c>
      <c r="I56" s="74">
        <f t="shared" si="4"/>
        <v>1116310</v>
      </c>
      <c r="J56" s="74">
        <f t="shared" si="5"/>
        <v>453778</v>
      </c>
      <c r="K56" s="21">
        <v>4.03</v>
      </c>
      <c r="L56" s="75">
        <f t="shared" si="0"/>
        <v>837434</v>
      </c>
      <c r="M56" s="154">
        <f t="shared" si="1"/>
        <v>1986790</v>
      </c>
      <c r="N56" s="153">
        <f t="shared" si="6"/>
        <v>1400586.2000000002</v>
      </c>
      <c r="O56" s="74">
        <f t="shared" si="7"/>
        <v>846300</v>
      </c>
      <c r="P56" s="74">
        <f t="shared" si="8"/>
        <v>967200.00000000012</v>
      </c>
      <c r="Q56" s="74">
        <f t="shared" si="9"/>
        <v>1813500</v>
      </c>
      <c r="R56" s="74">
        <f t="shared" si="10"/>
        <v>1227296.2000000002</v>
      </c>
      <c r="S56" s="21">
        <v>0</v>
      </c>
    </row>
    <row r="57" spans="1:19" ht="47.25" x14ac:dyDescent="0.25">
      <c r="A57" s="8" t="s">
        <v>16</v>
      </c>
      <c r="B57" s="8">
        <v>700275</v>
      </c>
      <c r="C57" s="8" t="s">
        <v>833</v>
      </c>
      <c r="D57" s="21"/>
      <c r="E57" s="21">
        <v>7.23</v>
      </c>
      <c r="F57" s="74">
        <f t="shared" si="2"/>
        <v>818640</v>
      </c>
      <c r="G57" s="74">
        <f t="shared" si="3"/>
        <v>360808</v>
      </c>
      <c r="H57" s="21">
        <v>3.79</v>
      </c>
      <c r="I57" s="74">
        <f t="shared" si="4"/>
        <v>952880</v>
      </c>
      <c r="J57" s="74">
        <f t="shared" si="5"/>
        <v>387344</v>
      </c>
      <c r="K57" s="21">
        <v>3.44</v>
      </c>
      <c r="L57" s="75">
        <f t="shared" si="0"/>
        <v>748152</v>
      </c>
      <c r="M57" s="154">
        <f t="shared" si="1"/>
        <v>1771520</v>
      </c>
      <c r="N57" s="153">
        <f t="shared" si="6"/>
        <v>1247813.6000000001</v>
      </c>
      <c r="O57" s="74">
        <f t="shared" si="7"/>
        <v>795900</v>
      </c>
      <c r="P57" s="74">
        <f t="shared" si="8"/>
        <v>825600</v>
      </c>
      <c r="Q57" s="74">
        <f t="shared" si="9"/>
        <v>1621500</v>
      </c>
      <c r="R57" s="74">
        <f t="shared" si="10"/>
        <v>1097793.6000000001</v>
      </c>
      <c r="S57" s="21">
        <v>0</v>
      </c>
    </row>
    <row r="58" spans="1:19" ht="31.5" x14ac:dyDescent="0.25">
      <c r="A58" s="8" t="s">
        <v>16</v>
      </c>
      <c r="B58" s="8">
        <v>700280</v>
      </c>
      <c r="C58" s="8" t="s">
        <v>834</v>
      </c>
      <c r="D58" s="21"/>
      <c r="E58" s="21">
        <v>8.48</v>
      </c>
      <c r="F58" s="74">
        <f t="shared" si="2"/>
        <v>915840</v>
      </c>
      <c r="G58" s="74">
        <f t="shared" si="3"/>
        <v>403648</v>
      </c>
      <c r="H58" s="21">
        <v>4.24</v>
      </c>
      <c r="I58" s="74">
        <f t="shared" si="4"/>
        <v>1174480</v>
      </c>
      <c r="J58" s="74">
        <f t="shared" si="5"/>
        <v>477424</v>
      </c>
      <c r="K58" s="21">
        <v>4.24</v>
      </c>
      <c r="L58" s="75">
        <f t="shared" si="0"/>
        <v>881072</v>
      </c>
      <c r="M58" s="154">
        <f t="shared" si="1"/>
        <v>2090320</v>
      </c>
      <c r="N58" s="153">
        <f t="shared" si="6"/>
        <v>1473569.6</v>
      </c>
      <c r="O58" s="74">
        <f t="shared" si="7"/>
        <v>890400</v>
      </c>
      <c r="P58" s="74">
        <f t="shared" si="8"/>
        <v>1017600</v>
      </c>
      <c r="Q58" s="74">
        <f t="shared" si="9"/>
        <v>1908000</v>
      </c>
      <c r="R58" s="74">
        <f t="shared" si="10"/>
        <v>1291249.6000000001</v>
      </c>
      <c r="S58" s="21">
        <v>0</v>
      </c>
    </row>
    <row r="59" spans="1:19" ht="47.25" x14ac:dyDescent="0.25">
      <c r="A59" s="8" t="s">
        <v>16</v>
      </c>
      <c r="B59" s="8">
        <v>700285</v>
      </c>
      <c r="C59" s="8" t="s">
        <v>835</v>
      </c>
      <c r="D59" s="21"/>
      <c r="E59" s="21">
        <v>9.32</v>
      </c>
      <c r="F59" s="74">
        <f t="shared" si="2"/>
        <v>1006560</v>
      </c>
      <c r="G59" s="74">
        <f t="shared" si="3"/>
        <v>443632</v>
      </c>
      <c r="H59" s="21">
        <v>4.66</v>
      </c>
      <c r="I59" s="74">
        <f t="shared" si="4"/>
        <v>1290820</v>
      </c>
      <c r="J59" s="74">
        <f t="shared" si="5"/>
        <v>524716</v>
      </c>
      <c r="K59" s="21">
        <v>4.66</v>
      </c>
      <c r="L59" s="75">
        <f t="shared" si="0"/>
        <v>968348</v>
      </c>
      <c r="M59" s="154">
        <f t="shared" si="1"/>
        <v>2297380</v>
      </c>
      <c r="N59" s="153">
        <f t="shared" si="6"/>
        <v>1619536.4</v>
      </c>
      <c r="O59" s="74">
        <f t="shared" si="7"/>
        <v>978600</v>
      </c>
      <c r="P59" s="74">
        <f t="shared" si="8"/>
        <v>1118400</v>
      </c>
      <c r="Q59" s="74">
        <f t="shared" si="9"/>
        <v>2097000</v>
      </c>
      <c r="R59" s="74">
        <f t="shared" si="10"/>
        <v>1419156.4</v>
      </c>
      <c r="S59" s="21">
        <v>0</v>
      </c>
    </row>
    <row r="60" spans="1:19" ht="47.25" x14ac:dyDescent="0.25">
      <c r="A60" s="8" t="s">
        <v>16</v>
      </c>
      <c r="B60" s="8">
        <v>700290</v>
      </c>
      <c r="C60" s="8" t="s">
        <v>836</v>
      </c>
      <c r="D60" s="21"/>
      <c r="E60" s="21">
        <v>3.42</v>
      </c>
      <c r="F60" s="74">
        <f t="shared" si="2"/>
        <v>386640</v>
      </c>
      <c r="G60" s="74">
        <f t="shared" si="3"/>
        <v>170408</v>
      </c>
      <c r="H60" s="21">
        <v>1.79</v>
      </c>
      <c r="I60" s="74">
        <f t="shared" si="4"/>
        <v>451509.99999999994</v>
      </c>
      <c r="J60" s="74">
        <f t="shared" si="5"/>
        <v>183538</v>
      </c>
      <c r="K60" s="21">
        <v>1.63</v>
      </c>
      <c r="L60" s="75">
        <f t="shared" si="0"/>
        <v>353946</v>
      </c>
      <c r="M60" s="154">
        <f t="shared" si="1"/>
        <v>838150</v>
      </c>
      <c r="N60" s="153">
        <f t="shared" si="6"/>
        <v>590387.80000000005</v>
      </c>
      <c r="O60" s="74">
        <f t="shared" si="7"/>
        <v>375900</v>
      </c>
      <c r="P60" s="74">
        <f t="shared" si="8"/>
        <v>391200</v>
      </c>
      <c r="Q60" s="74">
        <f t="shared" si="9"/>
        <v>767100</v>
      </c>
      <c r="R60" s="74">
        <f t="shared" si="10"/>
        <v>519337.80000000005</v>
      </c>
      <c r="S60" s="21">
        <v>0</v>
      </c>
    </row>
    <row r="61" spans="1:19" ht="31.5" x14ac:dyDescent="0.25">
      <c r="A61" s="8" t="s">
        <v>16</v>
      </c>
      <c r="B61" s="8">
        <v>700295</v>
      </c>
      <c r="C61" s="8" t="s">
        <v>837</v>
      </c>
      <c r="D61" s="21"/>
      <c r="E61" s="21">
        <v>3.46</v>
      </c>
      <c r="F61" s="74">
        <f t="shared" si="2"/>
        <v>373680</v>
      </c>
      <c r="G61" s="74">
        <f t="shared" si="3"/>
        <v>164696</v>
      </c>
      <c r="H61" s="21">
        <v>1.73</v>
      </c>
      <c r="I61" s="74">
        <f t="shared" si="4"/>
        <v>479210</v>
      </c>
      <c r="J61" s="74">
        <f t="shared" si="5"/>
        <v>194798</v>
      </c>
      <c r="K61" s="21">
        <v>1.73</v>
      </c>
      <c r="L61" s="75">
        <f t="shared" si="0"/>
        <v>359494</v>
      </c>
      <c r="M61" s="154">
        <f t="shared" si="1"/>
        <v>852890</v>
      </c>
      <c r="N61" s="153">
        <f t="shared" si="6"/>
        <v>601244.19999999995</v>
      </c>
      <c r="O61" s="74">
        <f t="shared" si="7"/>
        <v>363300</v>
      </c>
      <c r="P61" s="74">
        <f t="shared" si="8"/>
        <v>415200</v>
      </c>
      <c r="Q61" s="74">
        <f t="shared" si="9"/>
        <v>778500</v>
      </c>
      <c r="R61" s="74">
        <f t="shared" si="10"/>
        <v>526854.19999999995</v>
      </c>
      <c r="S61" s="21">
        <v>0</v>
      </c>
    </row>
    <row r="62" spans="1:19" ht="31.5" x14ac:dyDescent="0.25">
      <c r="A62" s="8" t="s">
        <v>16</v>
      </c>
      <c r="B62" s="8">
        <v>700300</v>
      </c>
      <c r="C62" s="8" t="s">
        <v>838</v>
      </c>
      <c r="D62" s="21"/>
      <c r="E62" s="21">
        <v>5.44</v>
      </c>
      <c r="F62" s="74">
        <f t="shared" si="2"/>
        <v>587520</v>
      </c>
      <c r="G62" s="74">
        <f t="shared" si="3"/>
        <v>258944.00000000003</v>
      </c>
      <c r="H62" s="21">
        <v>2.72</v>
      </c>
      <c r="I62" s="74">
        <f t="shared" si="4"/>
        <v>753440</v>
      </c>
      <c r="J62" s="74">
        <f t="shared" si="5"/>
        <v>306272</v>
      </c>
      <c r="K62" s="21">
        <v>2.72</v>
      </c>
      <c r="L62" s="75">
        <f t="shared" si="0"/>
        <v>565216</v>
      </c>
      <c r="M62" s="154">
        <f t="shared" si="1"/>
        <v>1340960</v>
      </c>
      <c r="N62" s="153">
        <f t="shared" si="6"/>
        <v>945308.8</v>
      </c>
      <c r="O62" s="74">
        <f t="shared" si="7"/>
        <v>571200</v>
      </c>
      <c r="P62" s="74">
        <f t="shared" si="8"/>
        <v>652800</v>
      </c>
      <c r="Q62" s="74">
        <f t="shared" si="9"/>
        <v>1224000</v>
      </c>
      <c r="R62" s="74">
        <f t="shared" si="10"/>
        <v>828348.8</v>
      </c>
      <c r="S62" s="21">
        <v>0</v>
      </c>
    </row>
    <row r="63" spans="1:19" ht="195" x14ac:dyDescent="0.25">
      <c r="A63" s="8" t="s">
        <v>16</v>
      </c>
      <c r="B63" s="8">
        <v>700305</v>
      </c>
      <c r="C63" s="8" t="s">
        <v>839</v>
      </c>
      <c r="D63" s="21" t="s">
        <v>840</v>
      </c>
      <c r="E63" s="21">
        <v>6.1099999999999994</v>
      </c>
      <c r="F63" s="74">
        <f t="shared" si="2"/>
        <v>825120</v>
      </c>
      <c r="G63" s="74">
        <f t="shared" si="3"/>
        <v>363664</v>
      </c>
      <c r="H63" s="21">
        <v>3.82</v>
      </c>
      <c r="I63" s="74">
        <f t="shared" si="4"/>
        <v>634330</v>
      </c>
      <c r="J63" s="74">
        <f t="shared" si="5"/>
        <v>257854</v>
      </c>
      <c r="K63" s="21">
        <v>2.29</v>
      </c>
      <c r="L63" s="75">
        <f t="shared" si="0"/>
        <v>621518</v>
      </c>
      <c r="M63" s="154">
        <f t="shared" si="1"/>
        <v>1459450</v>
      </c>
      <c r="N63" s="153">
        <f t="shared" si="6"/>
        <v>1024387.4</v>
      </c>
      <c r="O63" s="74">
        <f t="shared" si="7"/>
        <v>802200</v>
      </c>
      <c r="P63" s="74">
        <f t="shared" si="8"/>
        <v>549600</v>
      </c>
      <c r="Q63" s="74">
        <f t="shared" si="9"/>
        <v>1351800</v>
      </c>
      <c r="R63" s="74">
        <f t="shared" si="10"/>
        <v>916737.4</v>
      </c>
      <c r="S63" s="21">
        <v>0</v>
      </c>
    </row>
    <row r="64" spans="1:19" ht="47.25" x14ac:dyDescent="0.25">
      <c r="A64" s="8" t="s">
        <v>16</v>
      </c>
      <c r="B64" s="8">
        <v>700310</v>
      </c>
      <c r="C64" s="8" t="s">
        <v>190</v>
      </c>
      <c r="D64" s="21"/>
      <c r="E64" s="21">
        <v>7.44</v>
      </c>
      <c r="F64" s="74">
        <f t="shared" si="2"/>
        <v>803520</v>
      </c>
      <c r="G64" s="74">
        <f t="shared" si="3"/>
        <v>354144</v>
      </c>
      <c r="H64" s="21">
        <v>3.72</v>
      </c>
      <c r="I64" s="74">
        <f t="shared" si="4"/>
        <v>1030440</v>
      </c>
      <c r="J64" s="74">
        <f t="shared" si="5"/>
        <v>418872</v>
      </c>
      <c r="K64" s="21">
        <v>3.72</v>
      </c>
      <c r="L64" s="75">
        <f t="shared" si="0"/>
        <v>773016</v>
      </c>
      <c r="M64" s="154">
        <f t="shared" si="1"/>
        <v>1833960</v>
      </c>
      <c r="N64" s="153">
        <f t="shared" si="6"/>
        <v>1292848.8</v>
      </c>
      <c r="O64" s="74">
        <f t="shared" si="7"/>
        <v>781200</v>
      </c>
      <c r="P64" s="74">
        <f t="shared" si="8"/>
        <v>892800</v>
      </c>
      <c r="Q64" s="74">
        <f t="shared" si="9"/>
        <v>1674000</v>
      </c>
      <c r="R64" s="74">
        <f t="shared" si="10"/>
        <v>1132888.8</v>
      </c>
      <c r="S64" s="21">
        <v>0</v>
      </c>
    </row>
    <row r="65" spans="1:19" ht="47.25" x14ac:dyDescent="0.25">
      <c r="A65" s="8" t="s">
        <v>16</v>
      </c>
      <c r="B65" s="8">
        <v>700315</v>
      </c>
      <c r="C65" s="8" t="s">
        <v>841</v>
      </c>
      <c r="D65" s="21"/>
      <c r="E65" s="21">
        <v>13.46</v>
      </c>
      <c r="F65" s="74">
        <f t="shared" si="2"/>
        <v>1522800</v>
      </c>
      <c r="G65" s="74">
        <f t="shared" si="3"/>
        <v>671160</v>
      </c>
      <c r="H65" s="21">
        <v>7.05</v>
      </c>
      <c r="I65" s="74">
        <f t="shared" si="4"/>
        <v>1775570</v>
      </c>
      <c r="J65" s="74">
        <f t="shared" si="5"/>
        <v>721766</v>
      </c>
      <c r="K65" s="21">
        <v>6.41</v>
      </c>
      <c r="L65" s="75">
        <f t="shared" si="0"/>
        <v>1392926</v>
      </c>
      <c r="M65" s="154">
        <f t="shared" si="1"/>
        <v>3298370</v>
      </c>
      <c r="N65" s="153">
        <f t="shared" si="6"/>
        <v>2323321.7999999998</v>
      </c>
      <c r="O65" s="74">
        <f t="shared" si="7"/>
        <v>1480500</v>
      </c>
      <c r="P65" s="74">
        <f t="shared" si="8"/>
        <v>1538400</v>
      </c>
      <c r="Q65" s="74">
        <f t="shared" si="9"/>
        <v>3018900</v>
      </c>
      <c r="R65" s="74">
        <f t="shared" si="10"/>
        <v>2043851.8</v>
      </c>
      <c r="S65" s="21">
        <v>0</v>
      </c>
    </row>
    <row r="66" spans="1:19" ht="19.5" x14ac:dyDescent="0.25">
      <c r="A66" s="8" t="s">
        <v>16</v>
      </c>
      <c r="B66" s="8">
        <v>700320</v>
      </c>
      <c r="C66" s="8" t="s">
        <v>842</v>
      </c>
      <c r="D66" s="21"/>
      <c r="E66" s="21">
        <v>2.1800000000000002</v>
      </c>
      <c r="F66" s="74">
        <f t="shared" si="2"/>
        <v>235440.00000000003</v>
      </c>
      <c r="G66" s="74">
        <f t="shared" si="3"/>
        <v>103768.00000000001</v>
      </c>
      <c r="H66" s="21">
        <v>1.0900000000000001</v>
      </c>
      <c r="I66" s="74">
        <f t="shared" si="4"/>
        <v>301930</v>
      </c>
      <c r="J66" s="74">
        <f t="shared" si="5"/>
        <v>122734.00000000001</v>
      </c>
      <c r="K66" s="21">
        <v>1.0900000000000001</v>
      </c>
      <c r="L66" s="75">
        <f t="shared" si="0"/>
        <v>226502.00000000003</v>
      </c>
      <c r="M66" s="154">
        <f t="shared" si="1"/>
        <v>537370</v>
      </c>
      <c r="N66" s="153">
        <f t="shared" si="6"/>
        <v>378818.6</v>
      </c>
      <c r="O66" s="74">
        <f t="shared" si="7"/>
        <v>228900.00000000003</v>
      </c>
      <c r="P66" s="74">
        <f t="shared" si="8"/>
        <v>261600.00000000003</v>
      </c>
      <c r="Q66" s="74">
        <f t="shared" si="9"/>
        <v>490500.00000000006</v>
      </c>
      <c r="R66" s="74">
        <f t="shared" si="10"/>
        <v>331948.60000000003</v>
      </c>
      <c r="S66" s="21">
        <v>0</v>
      </c>
    </row>
    <row r="67" spans="1:19" ht="31.5" x14ac:dyDescent="0.25">
      <c r="A67" s="8" t="s">
        <v>16</v>
      </c>
      <c r="B67" s="8">
        <v>700325</v>
      </c>
      <c r="C67" s="8" t="s">
        <v>843</v>
      </c>
      <c r="D67" s="21"/>
      <c r="E67" s="21">
        <v>4.0999999999999996</v>
      </c>
      <c r="F67" s="74">
        <f t="shared" si="2"/>
        <v>442799.99999999994</v>
      </c>
      <c r="G67" s="74">
        <f t="shared" si="3"/>
        <v>195159.99999999997</v>
      </c>
      <c r="H67" s="21">
        <v>2.0499999999999998</v>
      </c>
      <c r="I67" s="74">
        <f t="shared" si="4"/>
        <v>567850</v>
      </c>
      <c r="J67" s="74">
        <f t="shared" si="5"/>
        <v>230829.99999999997</v>
      </c>
      <c r="K67" s="21">
        <v>2.0499999999999998</v>
      </c>
      <c r="L67" s="75">
        <f t="shared" ref="L67:L130" si="11">J67+G67</f>
        <v>425989.99999999994</v>
      </c>
      <c r="M67" s="154">
        <f t="shared" ref="M67:M130" si="12">I67+F67</f>
        <v>1010650</v>
      </c>
      <c r="N67" s="153">
        <f t="shared" si="6"/>
        <v>712457</v>
      </c>
      <c r="O67" s="74">
        <f t="shared" si="7"/>
        <v>430499.99999999994</v>
      </c>
      <c r="P67" s="74">
        <f t="shared" si="8"/>
        <v>491999.99999999994</v>
      </c>
      <c r="Q67" s="74">
        <f t="shared" si="9"/>
        <v>922499.99999999988</v>
      </c>
      <c r="R67" s="74">
        <f t="shared" si="10"/>
        <v>624307</v>
      </c>
      <c r="S67" s="21">
        <v>0</v>
      </c>
    </row>
    <row r="68" spans="1:19" ht="31.5" x14ac:dyDescent="0.25">
      <c r="A68" s="8" t="s">
        <v>16</v>
      </c>
      <c r="B68" s="8">
        <v>700330</v>
      </c>
      <c r="C68" s="8" t="s">
        <v>844</v>
      </c>
      <c r="D68" s="21"/>
      <c r="E68" s="21">
        <v>2.63</v>
      </c>
      <c r="F68" s="74">
        <f t="shared" ref="F68:F131" si="13">H68*216000</f>
        <v>274320</v>
      </c>
      <c r="G68" s="74">
        <f t="shared" ref="G68:G131" si="14">H68*95200</f>
        <v>120904</v>
      </c>
      <c r="H68" s="21">
        <v>1.27</v>
      </c>
      <c r="I68" s="74">
        <f t="shared" ref="I68:I131" si="15">K68*277000</f>
        <v>376720</v>
      </c>
      <c r="J68" s="74">
        <f t="shared" ref="J68:J131" si="16">112600*K68</f>
        <v>153136</v>
      </c>
      <c r="K68" s="21">
        <v>1.36</v>
      </c>
      <c r="L68" s="75">
        <f t="shared" si="11"/>
        <v>274040</v>
      </c>
      <c r="M68" s="154">
        <f t="shared" si="12"/>
        <v>651040</v>
      </c>
      <c r="N68" s="153">
        <f t="shared" ref="N68:N131" si="17">M68-(L68*70%)</f>
        <v>459212</v>
      </c>
      <c r="O68" s="74">
        <f t="shared" ref="O68:O131" si="18">H68*210000</f>
        <v>266700</v>
      </c>
      <c r="P68" s="74">
        <f t="shared" ref="P68:P131" si="19">K68*240000</f>
        <v>326400</v>
      </c>
      <c r="Q68" s="74">
        <f t="shared" ref="Q68:Q131" si="20">O68+P68</f>
        <v>593100</v>
      </c>
      <c r="R68" s="74">
        <f t="shared" ref="R68:R131" si="21">Q68-(L68*70%)</f>
        <v>401272</v>
      </c>
      <c r="S68" s="21">
        <v>0</v>
      </c>
    </row>
    <row r="69" spans="1:19" ht="47.25" x14ac:dyDescent="0.25">
      <c r="A69" s="8" t="s">
        <v>16</v>
      </c>
      <c r="B69" s="8">
        <v>700335</v>
      </c>
      <c r="C69" s="8" t="s">
        <v>845</v>
      </c>
      <c r="D69" s="21"/>
      <c r="E69" s="21">
        <v>9.43</v>
      </c>
      <c r="F69" s="74">
        <f t="shared" si="13"/>
        <v>883440</v>
      </c>
      <c r="G69" s="74">
        <f t="shared" si="14"/>
        <v>389368</v>
      </c>
      <c r="H69" s="21">
        <v>4.09</v>
      </c>
      <c r="I69" s="74">
        <f t="shared" si="15"/>
        <v>1479180</v>
      </c>
      <c r="J69" s="74">
        <f t="shared" si="16"/>
        <v>601284</v>
      </c>
      <c r="K69" s="21">
        <v>5.34</v>
      </c>
      <c r="L69" s="75">
        <f t="shared" si="11"/>
        <v>990652</v>
      </c>
      <c r="M69" s="154">
        <f t="shared" si="12"/>
        <v>2362620</v>
      </c>
      <c r="N69" s="153">
        <f t="shared" si="17"/>
        <v>1669163.6</v>
      </c>
      <c r="O69" s="74">
        <f t="shared" si="18"/>
        <v>858900</v>
      </c>
      <c r="P69" s="74">
        <f t="shared" si="19"/>
        <v>1281600</v>
      </c>
      <c r="Q69" s="74">
        <f t="shared" si="20"/>
        <v>2140500</v>
      </c>
      <c r="R69" s="74">
        <f t="shared" si="21"/>
        <v>1447043.6</v>
      </c>
      <c r="S69" s="21">
        <v>0</v>
      </c>
    </row>
    <row r="70" spans="1:19" ht="47.25" x14ac:dyDescent="0.25">
      <c r="A70" s="8" t="s">
        <v>16</v>
      </c>
      <c r="B70" s="8">
        <v>700340</v>
      </c>
      <c r="C70" s="8" t="s">
        <v>846</v>
      </c>
      <c r="D70" s="21"/>
      <c r="E70" s="21">
        <v>14.01</v>
      </c>
      <c r="F70" s="74">
        <f t="shared" si="13"/>
        <v>1375920</v>
      </c>
      <c r="G70" s="74">
        <f t="shared" si="14"/>
        <v>606424</v>
      </c>
      <c r="H70" s="21">
        <v>6.37</v>
      </c>
      <c r="I70" s="74">
        <f t="shared" si="15"/>
        <v>2116280</v>
      </c>
      <c r="J70" s="74">
        <f t="shared" si="16"/>
        <v>860264</v>
      </c>
      <c r="K70" s="21">
        <v>7.64</v>
      </c>
      <c r="L70" s="75">
        <f t="shared" si="11"/>
        <v>1466688</v>
      </c>
      <c r="M70" s="154">
        <f t="shared" si="12"/>
        <v>3492200</v>
      </c>
      <c r="N70" s="153">
        <f t="shared" si="17"/>
        <v>2465518.4</v>
      </c>
      <c r="O70" s="74">
        <f t="shared" si="18"/>
        <v>1337700</v>
      </c>
      <c r="P70" s="74">
        <f t="shared" si="19"/>
        <v>1833600</v>
      </c>
      <c r="Q70" s="74">
        <f t="shared" si="20"/>
        <v>3171300</v>
      </c>
      <c r="R70" s="74">
        <f t="shared" si="21"/>
        <v>2144618.4</v>
      </c>
      <c r="S70" s="21">
        <v>0</v>
      </c>
    </row>
    <row r="71" spans="1:19" ht="157.5" x14ac:dyDescent="0.25">
      <c r="A71" s="8" t="s">
        <v>16</v>
      </c>
      <c r="B71" s="8">
        <v>700345</v>
      </c>
      <c r="C71" s="8" t="s">
        <v>847</v>
      </c>
      <c r="D71" s="21" t="s">
        <v>2327</v>
      </c>
      <c r="E71" s="21">
        <v>8.3800000000000008</v>
      </c>
      <c r="F71" s="74">
        <f t="shared" si="13"/>
        <v>822960</v>
      </c>
      <c r="G71" s="74">
        <f t="shared" si="14"/>
        <v>362712</v>
      </c>
      <c r="H71" s="21">
        <v>3.81</v>
      </c>
      <c r="I71" s="74">
        <f t="shared" si="15"/>
        <v>1265890</v>
      </c>
      <c r="J71" s="74">
        <f t="shared" si="16"/>
        <v>514582.00000000006</v>
      </c>
      <c r="K71" s="21">
        <v>4.57</v>
      </c>
      <c r="L71" s="75">
        <f t="shared" si="11"/>
        <v>877294</v>
      </c>
      <c r="M71" s="154">
        <f t="shared" si="12"/>
        <v>2088850</v>
      </c>
      <c r="N71" s="153">
        <f t="shared" si="17"/>
        <v>1474744.2000000002</v>
      </c>
      <c r="O71" s="74">
        <f t="shared" si="18"/>
        <v>800100</v>
      </c>
      <c r="P71" s="74">
        <f t="shared" si="19"/>
        <v>1096800</v>
      </c>
      <c r="Q71" s="74">
        <f t="shared" si="20"/>
        <v>1896900</v>
      </c>
      <c r="R71" s="74">
        <f t="shared" si="21"/>
        <v>1282794.2000000002</v>
      </c>
      <c r="S71" s="21">
        <v>0</v>
      </c>
    </row>
    <row r="72" spans="1:19" ht="31.5" x14ac:dyDescent="0.25">
      <c r="A72" s="8" t="s">
        <v>16</v>
      </c>
      <c r="B72" s="8">
        <v>700350</v>
      </c>
      <c r="C72" s="8" t="s">
        <v>848</v>
      </c>
      <c r="D72" s="21"/>
      <c r="E72" s="21">
        <v>4.5999999999999996</v>
      </c>
      <c r="F72" s="74">
        <f t="shared" si="13"/>
        <v>496799.99999999994</v>
      </c>
      <c r="G72" s="74">
        <f t="shared" si="14"/>
        <v>218959.99999999997</v>
      </c>
      <c r="H72" s="21">
        <v>2.2999999999999998</v>
      </c>
      <c r="I72" s="74">
        <f t="shared" si="15"/>
        <v>637100</v>
      </c>
      <c r="J72" s="74">
        <f t="shared" si="16"/>
        <v>258979.99999999997</v>
      </c>
      <c r="K72" s="21">
        <v>2.2999999999999998</v>
      </c>
      <c r="L72" s="75">
        <f t="shared" si="11"/>
        <v>477939.99999999994</v>
      </c>
      <c r="M72" s="154">
        <f t="shared" si="12"/>
        <v>1133900</v>
      </c>
      <c r="N72" s="153">
        <f t="shared" si="17"/>
        <v>799342</v>
      </c>
      <c r="O72" s="74">
        <f t="shared" si="18"/>
        <v>482999.99999999994</v>
      </c>
      <c r="P72" s="74">
        <f t="shared" si="19"/>
        <v>552000</v>
      </c>
      <c r="Q72" s="74">
        <f t="shared" si="20"/>
        <v>1035000</v>
      </c>
      <c r="R72" s="74">
        <f t="shared" si="21"/>
        <v>700442</v>
      </c>
      <c r="S72" s="21">
        <v>0</v>
      </c>
    </row>
    <row r="73" spans="1:19" ht="31.5" x14ac:dyDescent="0.25">
      <c r="A73" s="8" t="s">
        <v>16</v>
      </c>
      <c r="B73" s="8">
        <v>700355</v>
      </c>
      <c r="C73" s="8" t="s">
        <v>849</v>
      </c>
      <c r="D73" s="21"/>
      <c r="E73" s="21">
        <v>5.16</v>
      </c>
      <c r="F73" s="74">
        <f t="shared" si="13"/>
        <v>537840</v>
      </c>
      <c r="G73" s="74">
        <f t="shared" si="14"/>
        <v>237048.00000000003</v>
      </c>
      <c r="H73" s="21">
        <v>2.4900000000000002</v>
      </c>
      <c r="I73" s="74">
        <f t="shared" si="15"/>
        <v>739590</v>
      </c>
      <c r="J73" s="74">
        <f t="shared" si="16"/>
        <v>300642</v>
      </c>
      <c r="K73" s="21">
        <v>2.67</v>
      </c>
      <c r="L73" s="75">
        <f t="shared" si="11"/>
        <v>537690</v>
      </c>
      <c r="M73" s="154">
        <f t="shared" si="12"/>
        <v>1277430</v>
      </c>
      <c r="N73" s="153">
        <f t="shared" si="17"/>
        <v>901047</v>
      </c>
      <c r="O73" s="74">
        <f t="shared" si="18"/>
        <v>522900.00000000006</v>
      </c>
      <c r="P73" s="74">
        <f t="shared" si="19"/>
        <v>640800</v>
      </c>
      <c r="Q73" s="74">
        <f t="shared" si="20"/>
        <v>1163700</v>
      </c>
      <c r="R73" s="74">
        <f t="shared" si="21"/>
        <v>787317</v>
      </c>
      <c r="S73" s="21">
        <v>0</v>
      </c>
    </row>
    <row r="74" spans="1:19" ht="47.25" x14ac:dyDescent="0.25">
      <c r="A74" s="8" t="s">
        <v>16</v>
      </c>
      <c r="B74" s="8">
        <v>700360</v>
      </c>
      <c r="C74" s="8" t="s">
        <v>850</v>
      </c>
      <c r="D74" s="21"/>
      <c r="E74" s="21">
        <v>5.97</v>
      </c>
      <c r="F74" s="74">
        <f t="shared" si="13"/>
        <v>622080</v>
      </c>
      <c r="G74" s="74">
        <f t="shared" si="14"/>
        <v>274176</v>
      </c>
      <c r="H74" s="21">
        <v>2.88</v>
      </c>
      <c r="I74" s="74">
        <f t="shared" si="15"/>
        <v>855930</v>
      </c>
      <c r="J74" s="74">
        <f t="shared" si="16"/>
        <v>347934</v>
      </c>
      <c r="K74" s="21">
        <v>3.09</v>
      </c>
      <c r="L74" s="75">
        <f t="shared" si="11"/>
        <v>622110</v>
      </c>
      <c r="M74" s="154">
        <f t="shared" si="12"/>
        <v>1478010</v>
      </c>
      <c r="N74" s="153">
        <f t="shared" si="17"/>
        <v>1042533</v>
      </c>
      <c r="O74" s="74">
        <f t="shared" si="18"/>
        <v>604800</v>
      </c>
      <c r="P74" s="74">
        <f t="shared" si="19"/>
        <v>741600</v>
      </c>
      <c r="Q74" s="74">
        <f t="shared" si="20"/>
        <v>1346400</v>
      </c>
      <c r="R74" s="74">
        <f t="shared" si="21"/>
        <v>910923</v>
      </c>
      <c r="S74" s="21">
        <v>0</v>
      </c>
    </row>
    <row r="75" spans="1:19" ht="47.25" x14ac:dyDescent="0.25">
      <c r="A75" s="8" t="s">
        <v>16</v>
      </c>
      <c r="B75" s="8">
        <v>700365</v>
      </c>
      <c r="C75" s="8" t="s">
        <v>851</v>
      </c>
      <c r="D75" s="21"/>
      <c r="E75" s="21">
        <v>7.5600000000000005</v>
      </c>
      <c r="F75" s="74">
        <f t="shared" si="13"/>
        <v>788400</v>
      </c>
      <c r="G75" s="74">
        <f t="shared" si="14"/>
        <v>347480</v>
      </c>
      <c r="H75" s="21">
        <v>3.65</v>
      </c>
      <c r="I75" s="74">
        <f t="shared" si="15"/>
        <v>1083070</v>
      </c>
      <c r="J75" s="74">
        <f t="shared" si="16"/>
        <v>440266</v>
      </c>
      <c r="K75" s="21">
        <v>3.91</v>
      </c>
      <c r="L75" s="75">
        <f t="shared" si="11"/>
        <v>787746</v>
      </c>
      <c r="M75" s="154">
        <f t="shared" si="12"/>
        <v>1871470</v>
      </c>
      <c r="N75" s="153">
        <f t="shared" si="17"/>
        <v>1320047.8</v>
      </c>
      <c r="O75" s="74">
        <f t="shared" si="18"/>
        <v>766500</v>
      </c>
      <c r="P75" s="74">
        <f t="shared" si="19"/>
        <v>938400</v>
      </c>
      <c r="Q75" s="74">
        <f t="shared" si="20"/>
        <v>1704900</v>
      </c>
      <c r="R75" s="74">
        <f t="shared" si="21"/>
        <v>1153477.8</v>
      </c>
      <c r="S75" s="21">
        <v>0</v>
      </c>
    </row>
    <row r="76" spans="1:19" ht="47.25" x14ac:dyDescent="0.25">
      <c r="A76" s="8" t="s">
        <v>16</v>
      </c>
      <c r="B76" s="8">
        <v>700370</v>
      </c>
      <c r="C76" s="8" t="s">
        <v>852</v>
      </c>
      <c r="D76" s="21"/>
      <c r="E76" s="21">
        <v>2.0300000000000002</v>
      </c>
      <c r="F76" s="74">
        <f t="shared" si="13"/>
        <v>216000</v>
      </c>
      <c r="G76" s="74">
        <f t="shared" si="14"/>
        <v>95200</v>
      </c>
      <c r="H76" s="21">
        <v>1</v>
      </c>
      <c r="I76" s="74">
        <f t="shared" si="15"/>
        <v>285310</v>
      </c>
      <c r="J76" s="74">
        <f t="shared" si="16"/>
        <v>115978</v>
      </c>
      <c r="K76" s="21">
        <v>1.03</v>
      </c>
      <c r="L76" s="75">
        <f t="shared" si="11"/>
        <v>211178</v>
      </c>
      <c r="M76" s="154">
        <f t="shared" si="12"/>
        <v>501310</v>
      </c>
      <c r="N76" s="153">
        <f t="shared" si="17"/>
        <v>353485.4</v>
      </c>
      <c r="O76" s="74">
        <f t="shared" si="18"/>
        <v>210000</v>
      </c>
      <c r="P76" s="74">
        <f t="shared" si="19"/>
        <v>247200</v>
      </c>
      <c r="Q76" s="74">
        <f t="shared" si="20"/>
        <v>457200</v>
      </c>
      <c r="R76" s="74">
        <f t="shared" si="21"/>
        <v>309375.40000000002</v>
      </c>
      <c r="S76" s="21">
        <v>0</v>
      </c>
    </row>
    <row r="77" spans="1:19" ht="31.5" x14ac:dyDescent="0.25">
      <c r="A77" s="8" t="s">
        <v>16</v>
      </c>
      <c r="B77" s="1">
        <v>700375</v>
      </c>
      <c r="C77" s="1" t="s">
        <v>853</v>
      </c>
      <c r="D77" s="72"/>
      <c r="E77" s="72">
        <v>9</v>
      </c>
      <c r="F77" s="73">
        <f t="shared" si="13"/>
        <v>972000</v>
      </c>
      <c r="G77" s="73">
        <f t="shared" si="14"/>
        <v>428400</v>
      </c>
      <c r="H77" s="72">
        <v>4.5</v>
      </c>
      <c r="I77" s="73">
        <f t="shared" si="15"/>
        <v>1246500</v>
      </c>
      <c r="J77" s="73">
        <f t="shared" si="16"/>
        <v>506700</v>
      </c>
      <c r="K77" s="72">
        <v>4.5</v>
      </c>
      <c r="L77" s="95">
        <f t="shared" si="11"/>
        <v>935100</v>
      </c>
      <c r="M77" s="154">
        <f t="shared" si="12"/>
        <v>2218500</v>
      </c>
      <c r="N77" s="153">
        <f t="shared" si="17"/>
        <v>1563930</v>
      </c>
      <c r="O77" s="73">
        <f t="shared" si="18"/>
        <v>945000</v>
      </c>
      <c r="P77" s="73">
        <f t="shared" si="19"/>
        <v>1080000</v>
      </c>
      <c r="Q77" s="73">
        <f t="shared" si="20"/>
        <v>2025000</v>
      </c>
      <c r="R77" s="73">
        <f t="shared" si="21"/>
        <v>1370430</v>
      </c>
      <c r="S77" s="72">
        <v>0</v>
      </c>
    </row>
    <row r="78" spans="1:19" ht="31.5" x14ac:dyDescent="0.25">
      <c r="A78" s="8" t="s">
        <v>16</v>
      </c>
      <c r="B78" s="8">
        <v>700380</v>
      </c>
      <c r="C78" s="8" t="s">
        <v>854</v>
      </c>
      <c r="D78" s="21"/>
      <c r="E78" s="21">
        <v>6.24</v>
      </c>
      <c r="F78" s="74">
        <f t="shared" si="13"/>
        <v>673920</v>
      </c>
      <c r="G78" s="74">
        <f t="shared" si="14"/>
        <v>297024</v>
      </c>
      <c r="H78" s="21">
        <v>3.12</v>
      </c>
      <c r="I78" s="74">
        <f t="shared" si="15"/>
        <v>864240</v>
      </c>
      <c r="J78" s="74">
        <f t="shared" si="16"/>
        <v>351312</v>
      </c>
      <c r="K78" s="21">
        <v>3.12</v>
      </c>
      <c r="L78" s="75">
        <f t="shared" si="11"/>
        <v>648336</v>
      </c>
      <c r="M78" s="154">
        <f t="shared" si="12"/>
        <v>1538160</v>
      </c>
      <c r="N78" s="153">
        <f t="shared" si="17"/>
        <v>1084324.8</v>
      </c>
      <c r="O78" s="74">
        <f t="shared" si="18"/>
        <v>655200</v>
      </c>
      <c r="P78" s="74">
        <f t="shared" si="19"/>
        <v>748800</v>
      </c>
      <c r="Q78" s="74">
        <f t="shared" si="20"/>
        <v>1404000</v>
      </c>
      <c r="R78" s="74">
        <f t="shared" si="21"/>
        <v>950164.8</v>
      </c>
      <c r="S78" s="21">
        <v>0</v>
      </c>
    </row>
    <row r="79" spans="1:19" ht="47.25" x14ac:dyDescent="0.25">
      <c r="A79" s="8" t="s">
        <v>16</v>
      </c>
      <c r="B79" s="8">
        <v>700385</v>
      </c>
      <c r="C79" s="8" t="s">
        <v>855</v>
      </c>
      <c r="D79" s="21"/>
      <c r="E79" s="21">
        <v>2.1800000000000002</v>
      </c>
      <c r="F79" s="74">
        <f t="shared" si="13"/>
        <v>235440.00000000003</v>
      </c>
      <c r="G79" s="74">
        <f t="shared" si="14"/>
        <v>103768.00000000001</v>
      </c>
      <c r="H79" s="21">
        <v>1.0900000000000001</v>
      </c>
      <c r="I79" s="74">
        <f t="shared" si="15"/>
        <v>301930</v>
      </c>
      <c r="J79" s="74">
        <f t="shared" si="16"/>
        <v>122734.00000000001</v>
      </c>
      <c r="K79" s="21">
        <v>1.0900000000000001</v>
      </c>
      <c r="L79" s="75">
        <f t="shared" si="11"/>
        <v>226502.00000000003</v>
      </c>
      <c r="M79" s="154">
        <f t="shared" si="12"/>
        <v>537370</v>
      </c>
      <c r="N79" s="153">
        <f t="shared" si="17"/>
        <v>378818.6</v>
      </c>
      <c r="O79" s="74">
        <f t="shared" si="18"/>
        <v>228900.00000000003</v>
      </c>
      <c r="P79" s="74">
        <f t="shared" si="19"/>
        <v>261600.00000000003</v>
      </c>
      <c r="Q79" s="74">
        <f t="shared" si="20"/>
        <v>490500.00000000006</v>
      </c>
      <c r="R79" s="74">
        <f t="shared" si="21"/>
        <v>331948.60000000003</v>
      </c>
      <c r="S79" s="21">
        <v>0</v>
      </c>
    </row>
    <row r="80" spans="1:19" ht="47.25" x14ac:dyDescent="0.25">
      <c r="A80" s="8" t="s">
        <v>16</v>
      </c>
      <c r="B80" s="8">
        <v>700390</v>
      </c>
      <c r="C80" s="8" t="s">
        <v>856</v>
      </c>
      <c r="D80" s="21"/>
      <c r="E80" s="21">
        <v>2.3199999999999998</v>
      </c>
      <c r="F80" s="74">
        <f t="shared" si="13"/>
        <v>250559.99999999997</v>
      </c>
      <c r="G80" s="74">
        <f t="shared" si="14"/>
        <v>110431.99999999999</v>
      </c>
      <c r="H80" s="21">
        <v>1.1599999999999999</v>
      </c>
      <c r="I80" s="74">
        <f t="shared" si="15"/>
        <v>321320</v>
      </c>
      <c r="J80" s="74">
        <f t="shared" si="16"/>
        <v>130615.99999999999</v>
      </c>
      <c r="K80" s="21">
        <v>1.1599999999999999</v>
      </c>
      <c r="L80" s="75">
        <f t="shared" si="11"/>
        <v>241047.99999999997</v>
      </c>
      <c r="M80" s="154">
        <f t="shared" si="12"/>
        <v>571880</v>
      </c>
      <c r="N80" s="153">
        <f t="shared" si="17"/>
        <v>403146.4</v>
      </c>
      <c r="O80" s="74">
        <f t="shared" si="18"/>
        <v>243599.99999999997</v>
      </c>
      <c r="P80" s="74">
        <f t="shared" si="19"/>
        <v>278400</v>
      </c>
      <c r="Q80" s="74">
        <f t="shared" si="20"/>
        <v>522000</v>
      </c>
      <c r="R80" s="74">
        <f t="shared" si="21"/>
        <v>353266.4</v>
      </c>
      <c r="S80" s="21">
        <v>0</v>
      </c>
    </row>
    <row r="81" spans="1:19" ht="47.25" x14ac:dyDescent="0.25">
      <c r="A81" s="8" t="s">
        <v>16</v>
      </c>
      <c r="B81" s="8">
        <v>700395</v>
      </c>
      <c r="C81" s="8" t="s">
        <v>857</v>
      </c>
      <c r="D81" s="21"/>
      <c r="E81" s="21">
        <v>7.23</v>
      </c>
      <c r="F81" s="74">
        <f t="shared" si="13"/>
        <v>818640</v>
      </c>
      <c r="G81" s="74">
        <f t="shared" si="14"/>
        <v>360808</v>
      </c>
      <c r="H81" s="21">
        <v>3.79</v>
      </c>
      <c r="I81" s="74">
        <f t="shared" si="15"/>
        <v>952880</v>
      </c>
      <c r="J81" s="74">
        <f t="shared" si="16"/>
        <v>387344</v>
      </c>
      <c r="K81" s="21">
        <v>3.44</v>
      </c>
      <c r="L81" s="75">
        <f t="shared" si="11"/>
        <v>748152</v>
      </c>
      <c r="M81" s="154">
        <f t="shared" si="12"/>
        <v>1771520</v>
      </c>
      <c r="N81" s="153">
        <f t="shared" si="17"/>
        <v>1247813.6000000001</v>
      </c>
      <c r="O81" s="74">
        <f t="shared" si="18"/>
        <v>795900</v>
      </c>
      <c r="P81" s="74">
        <f t="shared" si="19"/>
        <v>825600</v>
      </c>
      <c r="Q81" s="74">
        <f t="shared" si="20"/>
        <v>1621500</v>
      </c>
      <c r="R81" s="74">
        <f t="shared" si="21"/>
        <v>1097793.6000000001</v>
      </c>
      <c r="S81" s="21">
        <v>0</v>
      </c>
    </row>
    <row r="82" spans="1:19" ht="19.5" x14ac:dyDescent="0.25">
      <c r="A82" s="8" t="s">
        <v>16</v>
      </c>
      <c r="B82" s="8">
        <v>700400</v>
      </c>
      <c r="C82" s="8" t="s">
        <v>858</v>
      </c>
      <c r="D82" s="21"/>
      <c r="E82" s="21">
        <v>17.09</v>
      </c>
      <c r="F82" s="74">
        <f t="shared" si="13"/>
        <v>1678320</v>
      </c>
      <c r="G82" s="74">
        <f t="shared" si="14"/>
        <v>739704</v>
      </c>
      <c r="H82" s="21">
        <v>7.77</v>
      </c>
      <c r="I82" s="74">
        <f t="shared" si="15"/>
        <v>2581640</v>
      </c>
      <c r="J82" s="74">
        <f t="shared" si="16"/>
        <v>1049432</v>
      </c>
      <c r="K82" s="21">
        <v>9.32</v>
      </c>
      <c r="L82" s="75">
        <f t="shared" si="11"/>
        <v>1789136</v>
      </c>
      <c r="M82" s="154">
        <f t="shared" si="12"/>
        <v>4259960</v>
      </c>
      <c r="N82" s="153">
        <f t="shared" si="17"/>
        <v>3007564.8</v>
      </c>
      <c r="O82" s="74">
        <f t="shared" si="18"/>
        <v>1631700</v>
      </c>
      <c r="P82" s="74">
        <f t="shared" si="19"/>
        <v>2236800</v>
      </c>
      <c r="Q82" s="74">
        <f t="shared" si="20"/>
        <v>3868500</v>
      </c>
      <c r="R82" s="74">
        <f t="shared" si="21"/>
        <v>2616104.7999999998</v>
      </c>
      <c r="S82" s="21">
        <v>0</v>
      </c>
    </row>
    <row r="83" spans="1:19" ht="19.5" x14ac:dyDescent="0.25">
      <c r="A83" s="8" t="s">
        <v>16</v>
      </c>
      <c r="B83" s="8">
        <v>700405</v>
      </c>
      <c r="C83" s="8" t="s">
        <v>859</v>
      </c>
      <c r="D83" s="21"/>
      <c r="E83" s="21">
        <v>53.2</v>
      </c>
      <c r="F83" s="74">
        <f t="shared" si="13"/>
        <v>6188400</v>
      </c>
      <c r="G83" s="74">
        <f t="shared" si="14"/>
        <v>2727480</v>
      </c>
      <c r="H83" s="21">
        <v>28.65</v>
      </c>
      <c r="I83" s="74">
        <f t="shared" si="15"/>
        <v>6800350</v>
      </c>
      <c r="J83" s="74">
        <f t="shared" si="16"/>
        <v>2764330</v>
      </c>
      <c r="K83" s="21">
        <v>24.55</v>
      </c>
      <c r="L83" s="75">
        <f t="shared" si="11"/>
        <v>5491810</v>
      </c>
      <c r="M83" s="154">
        <f t="shared" si="12"/>
        <v>12988750</v>
      </c>
      <c r="N83" s="153">
        <f t="shared" si="17"/>
        <v>9144483</v>
      </c>
      <c r="O83" s="74">
        <f t="shared" si="18"/>
        <v>6016500</v>
      </c>
      <c r="P83" s="74">
        <f t="shared" si="19"/>
        <v>5892000</v>
      </c>
      <c r="Q83" s="74">
        <f t="shared" si="20"/>
        <v>11908500</v>
      </c>
      <c r="R83" s="74">
        <f t="shared" si="21"/>
        <v>8064233</v>
      </c>
      <c r="S83" s="21">
        <v>0</v>
      </c>
    </row>
    <row r="84" spans="1:19" ht="47.25" x14ac:dyDescent="0.25">
      <c r="A84" s="8" t="s">
        <v>16</v>
      </c>
      <c r="B84" s="8">
        <v>700410</v>
      </c>
      <c r="C84" s="8" t="s">
        <v>860</v>
      </c>
      <c r="D84" s="21"/>
      <c r="E84" s="21">
        <v>2.3199999999999998</v>
      </c>
      <c r="F84" s="74">
        <f t="shared" si="13"/>
        <v>250559.99999999997</v>
      </c>
      <c r="G84" s="74">
        <f t="shared" si="14"/>
        <v>110431.99999999999</v>
      </c>
      <c r="H84" s="21">
        <v>1.1599999999999999</v>
      </c>
      <c r="I84" s="74">
        <f t="shared" si="15"/>
        <v>321320</v>
      </c>
      <c r="J84" s="74">
        <f t="shared" si="16"/>
        <v>130615.99999999999</v>
      </c>
      <c r="K84" s="21">
        <v>1.1599999999999999</v>
      </c>
      <c r="L84" s="75">
        <f t="shared" si="11"/>
        <v>241047.99999999997</v>
      </c>
      <c r="M84" s="154">
        <f t="shared" si="12"/>
        <v>571880</v>
      </c>
      <c r="N84" s="153">
        <f t="shared" si="17"/>
        <v>403146.4</v>
      </c>
      <c r="O84" s="74">
        <f t="shared" si="18"/>
        <v>243599.99999999997</v>
      </c>
      <c r="P84" s="74">
        <f t="shared" si="19"/>
        <v>278400</v>
      </c>
      <c r="Q84" s="74">
        <f t="shared" si="20"/>
        <v>522000</v>
      </c>
      <c r="R84" s="74">
        <f t="shared" si="21"/>
        <v>353266.4</v>
      </c>
      <c r="S84" s="21">
        <v>0</v>
      </c>
    </row>
    <row r="85" spans="1:19" ht="47.25" x14ac:dyDescent="0.25">
      <c r="A85" s="8" t="s">
        <v>16</v>
      </c>
      <c r="B85" s="8">
        <v>700415</v>
      </c>
      <c r="C85" s="8" t="s">
        <v>861</v>
      </c>
      <c r="D85" s="21"/>
      <c r="E85" s="21">
        <v>3.96</v>
      </c>
      <c r="F85" s="74">
        <f t="shared" si="13"/>
        <v>427680</v>
      </c>
      <c r="G85" s="74">
        <f t="shared" si="14"/>
        <v>188496</v>
      </c>
      <c r="H85" s="21">
        <v>1.98</v>
      </c>
      <c r="I85" s="74">
        <f t="shared" si="15"/>
        <v>548460</v>
      </c>
      <c r="J85" s="74">
        <f t="shared" si="16"/>
        <v>222948</v>
      </c>
      <c r="K85" s="21">
        <v>1.98</v>
      </c>
      <c r="L85" s="75">
        <f t="shared" si="11"/>
        <v>411444</v>
      </c>
      <c r="M85" s="154">
        <f t="shared" si="12"/>
        <v>976140</v>
      </c>
      <c r="N85" s="153">
        <f t="shared" si="17"/>
        <v>688129.2</v>
      </c>
      <c r="O85" s="74">
        <f t="shared" si="18"/>
        <v>415800</v>
      </c>
      <c r="P85" s="74">
        <f t="shared" si="19"/>
        <v>475200</v>
      </c>
      <c r="Q85" s="74">
        <f t="shared" si="20"/>
        <v>891000</v>
      </c>
      <c r="R85" s="74">
        <f t="shared" si="21"/>
        <v>602989.19999999995</v>
      </c>
      <c r="S85" s="21">
        <v>0</v>
      </c>
    </row>
    <row r="86" spans="1:19" ht="47.25" x14ac:dyDescent="0.25">
      <c r="A86" s="8" t="s">
        <v>16</v>
      </c>
      <c r="B86" s="8">
        <v>700420</v>
      </c>
      <c r="C86" s="8" t="s">
        <v>862</v>
      </c>
      <c r="D86" s="21"/>
      <c r="E86" s="21">
        <v>1.49</v>
      </c>
      <c r="F86" s="74">
        <f t="shared" si="13"/>
        <v>155520</v>
      </c>
      <c r="G86" s="74">
        <f t="shared" si="14"/>
        <v>68544</v>
      </c>
      <c r="H86" s="21">
        <v>0.72</v>
      </c>
      <c r="I86" s="74">
        <f t="shared" si="15"/>
        <v>213290</v>
      </c>
      <c r="J86" s="74">
        <f t="shared" si="16"/>
        <v>86702</v>
      </c>
      <c r="K86" s="21">
        <v>0.77</v>
      </c>
      <c r="L86" s="75">
        <f t="shared" si="11"/>
        <v>155246</v>
      </c>
      <c r="M86" s="154">
        <f t="shared" si="12"/>
        <v>368810</v>
      </c>
      <c r="N86" s="153">
        <f t="shared" si="17"/>
        <v>260137.8</v>
      </c>
      <c r="O86" s="74">
        <f t="shared" si="18"/>
        <v>151200</v>
      </c>
      <c r="P86" s="74">
        <f t="shared" si="19"/>
        <v>184800</v>
      </c>
      <c r="Q86" s="74">
        <f t="shared" si="20"/>
        <v>336000</v>
      </c>
      <c r="R86" s="74">
        <f t="shared" si="21"/>
        <v>227327.8</v>
      </c>
      <c r="S86" s="21">
        <v>0</v>
      </c>
    </row>
    <row r="87" spans="1:19" ht="31.5" x14ac:dyDescent="0.25">
      <c r="A87" s="8" t="s">
        <v>16</v>
      </c>
      <c r="B87" s="8">
        <v>700425</v>
      </c>
      <c r="C87" s="8" t="s">
        <v>863</v>
      </c>
      <c r="D87" s="21"/>
      <c r="E87" s="21">
        <v>2.06</v>
      </c>
      <c r="F87" s="74">
        <f t="shared" si="13"/>
        <v>222480</v>
      </c>
      <c r="G87" s="74">
        <f t="shared" si="14"/>
        <v>98056</v>
      </c>
      <c r="H87" s="21">
        <v>1.03</v>
      </c>
      <c r="I87" s="74">
        <f t="shared" si="15"/>
        <v>285310</v>
      </c>
      <c r="J87" s="74">
        <f t="shared" si="16"/>
        <v>115978</v>
      </c>
      <c r="K87" s="21">
        <v>1.03</v>
      </c>
      <c r="L87" s="75">
        <f t="shared" si="11"/>
        <v>214034</v>
      </c>
      <c r="M87" s="154">
        <f t="shared" si="12"/>
        <v>507790</v>
      </c>
      <c r="N87" s="153">
        <f t="shared" si="17"/>
        <v>357966.2</v>
      </c>
      <c r="O87" s="74">
        <f t="shared" si="18"/>
        <v>216300</v>
      </c>
      <c r="P87" s="74">
        <f t="shared" si="19"/>
        <v>247200</v>
      </c>
      <c r="Q87" s="74">
        <f t="shared" si="20"/>
        <v>463500</v>
      </c>
      <c r="R87" s="74">
        <f t="shared" si="21"/>
        <v>313676.2</v>
      </c>
      <c r="S87" s="21">
        <v>0</v>
      </c>
    </row>
    <row r="88" spans="1:19" ht="31.5" x14ac:dyDescent="0.25">
      <c r="A88" s="8" t="s">
        <v>16</v>
      </c>
      <c r="B88" s="8">
        <v>700430</v>
      </c>
      <c r="C88" s="8" t="s">
        <v>864</v>
      </c>
      <c r="D88" s="21"/>
      <c r="E88" s="21">
        <v>2.98</v>
      </c>
      <c r="F88" s="74">
        <f t="shared" si="13"/>
        <v>321840</v>
      </c>
      <c r="G88" s="74">
        <f t="shared" si="14"/>
        <v>141848</v>
      </c>
      <c r="H88" s="21">
        <v>1.49</v>
      </c>
      <c r="I88" s="74">
        <f t="shared" si="15"/>
        <v>412730</v>
      </c>
      <c r="J88" s="74">
        <f t="shared" si="16"/>
        <v>167774</v>
      </c>
      <c r="K88" s="21">
        <v>1.49</v>
      </c>
      <c r="L88" s="75">
        <f t="shared" si="11"/>
        <v>309622</v>
      </c>
      <c r="M88" s="154">
        <f t="shared" si="12"/>
        <v>734570</v>
      </c>
      <c r="N88" s="153">
        <f t="shared" si="17"/>
        <v>517834.6</v>
      </c>
      <c r="O88" s="74">
        <f t="shared" si="18"/>
        <v>312900</v>
      </c>
      <c r="P88" s="74">
        <f t="shared" si="19"/>
        <v>357600</v>
      </c>
      <c r="Q88" s="74">
        <f t="shared" si="20"/>
        <v>670500</v>
      </c>
      <c r="R88" s="74">
        <f t="shared" si="21"/>
        <v>453764.6</v>
      </c>
      <c r="S88" s="21">
        <v>0</v>
      </c>
    </row>
    <row r="89" spans="1:19" ht="31.5" x14ac:dyDescent="0.25">
      <c r="A89" s="8" t="s">
        <v>16</v>
      </c>
      <c r="B89" s="8">
        <v>700435</v>
      </c>
      <c r="C89" s="8" t="s">
        <v>865</v>
      </c>
      <c r="D89" s="21"/>
      <c r="E89" s="21">
        <v>2.98</v>
      </c>
      <c r="F89" s="74">
        <f t="shared" si="13"/>
        <v>321840</v>
      </c>
      <c r="G89" s="74">
        <f t="shared" si="14"/>
        <v>141848</v>
      </c>
      <c r="H89" s="21">
        <v>1.49</v>
      </c>
      <c r="I89" s="74">
        <f t="shared" si="15"/>
        <v>412730</v>
      </c>
      <c r="J89" s="74">
        <f t="shared" si="16"/>
        <v>167774</v>
      </c>
      <c r="K89" s="21">
        <v>1.49</v>
      </c>
      <c r="L89" s="75">
        <f t="shared" si="11"/>
        <v>309622</v>
      </c>
      <c r="M89" s="154">
        <f t="shared" si="12"/>
        <v>734570</v>
      </c>
      <c r="N89" s="153">
        <f t="shared" si="17"/>
        <v>517834.6</v>
      </c>
      <c r="O89" s="74">
        <f t="shared" si="18"/>
        <v>312900</v>
      </c>
      <c r="P89" s="74">
        <f t="shared" si="19"/>
        <v>357600</v>
      </c>
      <c r="Q89" s="74">
        <f t="shared" si="20"/>
        <v>670500</v>
      </c>
      <c r="R89" s="74">
        <f t="shared" si="21"/>
        <v>453764.6</v>
      </c>
      <c r="S89" s="21">
        <v>0</v>
      </c>
    </row>
    <row r="90" spans="1:19" ht="47.25" x14ac:dyDescent="0.25">
      <c r="A90" s="8" t="s">
        <v>16</v>
      </c>
      <c r="B90" s="8">
        <v>700440</v>
      </c>
      <c r="C90" s="8" t="s">
        <v>866</v>
      </c>
      <c r="D90" s="21"/>
      <c r="E90" s="21">
        <v>5.48</v>
      </c>
      <c r="F90" s="74">
        <f t="shared" si="13"/>
        <v>591840</v>
      </c>
      <c r="G90" s="74">
        <f t="shared" si="14"/>
        <v>260848.00000000003</v>
      </c>
      <c r="H90" s="21">
        <v>2.74</v>
      </c>
      <c r="I90" s="74">
        <f t="shared" si="15"/>
        <v>758980.00000000012</v>
      </c>
      <c r="J90" s="74">
        <f t="shared" si="16"/>
        <v>308524</v>
      </c>
      <c r="K90" s="21">
        <v>2.74</v>
      </c>
      <c r="L90" s="75">
        <f t="shared" si="11"/>
        <v>569372</v>
      </c>
      <c r="M90" s="154">
        <f t="shared" si="12"/>
        <v>1350820</v>
      </c>
      <c r="N90" s="153">
        <f t="shared" si="17"/>
        <v>952259.60000000009</v>
      </c>
      <c r="O90" s="74">
        <f t="shared" si="18"/>
        <v>575400</v>
      </c>
      <c r="P90" s="74">
        <f t="shared" si="19"/>
        <v>657600</v>
      </c>
      <c r="Q90" s="74">
        <f t="shared" si="20"/>
        <v>1233000</v>
      </c>
      <c r="R90" s="74">
        <f t="shared" si="21"/>
        <v>834439.60000000009</v>
      </c>
      <c r="S90" s="21">
        <v>0</v>
      </c>
    </row>
    <row r="91" spans="1:19" ht="47.25" x14ac:dyDescent="0.25">
      <c r="A91" s="8" t="s">
        <v>16</v>
      </c>
      <c r="B91" s="8">
        <v>700445</v>
      </c>
      <c r="C91" s="8" t="s">
        <v>867</v>
      </c>
      <c r="D91" s="21"/>
      <c r="E91" s="21">
        <v>3.66</v>
      </c>
      <c r="F91" s="74">
        <f t="shared" si="13"/>
        <v>395280</v>
      </c>
      <c r="G91" s="74">
        <f t="shared" si="14"/>
        <v>174216</v>
      </c>
      <c r="H91" s="21">
        <v>1.83</v>
      </c>
      <c r="I91" s="74">
        <f t="shared" si="15"/>
        <v>506910</v>
      </c>
      <c r="J91" s="74">
        <f t="shared" si="16"/>
        <v>206058</v>
      </c>
      <c r="K91" s="21">
        <v>1.83</v>
      </c>
      <c r="L91" s="75">
        <f t="shared" si="11"/>
        <v>380274</v>
      </c>
      <c r="M91" s="154">
        <f t="shared" si="12"/>
        <v>902190</v>
      </c>
      <c r="N91" s="153">
        <f t="shared" si="17"/>
        <v>635998.19999999995</v>
      </c>
      <c r="O91" s="74">
        <f t="shared" si="18"/>
        <v>384300</v>
      </c>
      <c r="P91" s="74">
        <f t="shared" si="19"/>
        <v>439200</v>
      </c>
      <c r="Q91" s="74">
        <f t="shared" si="20"/>
        <v>823500</v>
      </c>
      <c r="R91" s="74">
        <f t="shared" si="21"/>
        <v>557308.19999999995</v>
      </c>
      <c r="S91" s="21">
        <v>0</v>
      </c>
    </row>
    <row r="92" spans="1:19" ht="47.25" x14ac:dyDescent="0.25">
      <c r="A92" s="8" t="s">
        <v>16</v>
      </c>
      <c r="B92" s="8">
        <v>700450</v>
      </c>
      <c r="C92" s="8" t="s">
        <v>868</v>
      </c>
      <c r="D92" s="21"/>
      <c r="E92" s="21">
        <v>2.3199999999999998</v>
      </c>
      <c r="F92" s="74">
        <f t="shared" si="13"/>
        <v>250559.99999999997</v>
      </c>
      <c r="G92" s="74">
        <f t="shared" si="14"/>
        <v>110431.99999999999</v>
      </c>
      <c r="H92" s="21">
        <v>1.1599999999999999</v>
      </c>
      <c r="I92" s="74">
        <f t="shared" si="15"/>
        <v>321320</v>
      </c>
      <c r="J92" s="74">
        <f t="shared" si="16"/>
        <v>130615.99999999999</v>
      </c>
      <c r="K92" s="21">
        <v>1.1599999999999999</v>
      </c>
      <c r="L92" s="75">
        <f t="shared" si="11"/>
        <v>241047.99999999997</v>
      </c>
      <c r="M92" s="154">
        <f t="shared" si="12"/>
        <v>571880</v>
      </c>
      <c r="N92" s="153">
        <f t="shared" si="17"/>
        <v>403146.4</v>
      </c>
      <c r="O92" s="74">
        <f t="shared" si="18"/>
        <v>243599.99999999997</v>
      </c>
      <c r="P92" s="74">
        <f t="shared" si="19"/>
        <v>278400</v>
      </c>
      <c r="Q92" s="74">
        <f t="shared" si="20"/>
        <v>522000</v>
      </c>
      <c r="R92" s="74">
        <f t="shared" si="21"/>
        <v>353266.4</v>
      </c>
      <c r="S92" s="21">
        <v>0</v>
      </c>
    </row>
    <row r="93" spans="1:19" ht="31.5" x14ac:dyDescent="0.25">
      <c r="A93" s="8" t="s">
        <v>16</v>
      </c>
      <c r="B93" s="8">
        <v>700455</v>
      </c>
      <c r="C93" s="8" t="s">
        <v>869</v>
      </c>
      <c r="D93" s="21"/>
      <c r="E93" s="21">
        <v>3.26</v>
      </c>
      <c r="F93" s="74">
        <f t="shared" si="13"/>
        <v>352080</v>
      </c>
      <c r="G93" s="74">
        <f t="shared" si="14"/>
        <v>155176</v>
      </c>
      <c r="H93" s="21">
        <v>1.63</v>
      </c>
      <c r="I93" s="74">
        <f t="shared" si="15"/>
        <v>451509.99999999994</v>
      </c>
      <c r="J93" s="74">
        <f t="shared" si="16"/>
        <v>183538</v>
      </c>
      <c r="K93" s="21">
        <v>1.63</v>
      </c>
      <c r="L93" s="75">
        <f t="shared" si="11"/>
        <v>338714</v>
      </c>
      <c r="M93" s="154">
        <f t="shared" si="12"/>
        <v>803590</v>
      </c>
      <c r="N93" s="153">
        <f t="shared" si="17"/>
        <v>566490.19999999995</v>
      </c>
      <c r="O93" s="74">
        <f t="shared" si="18"/>
        <v>342300</v>
      </c>
      <c r="P93" s="74">
        <f t="shared" si="19"/>
        <v>391200</v>
      </c>
      <c r="Q93" s="74">
        <f t="shared" si="20"/>
        <v>733500</v>
      </c>
      <c r="R93" s="74">
        <f t="shared" si="21"/>
        <v>496400.2</v>
      </c>
      <c r="S93" s="21">
        <v>0</v>
      </c>
    </row>
    <row r="94" spans="1:19" ht="31.5" x14ac:dyDescent="0.25">
      <c r="A94" s="8" t="s">
        <v>16</v>
      </c>
      <c r="B94" s="8">
        <v>700460</v>
      </c>
      <c r="C94" s="8" t="s">
        <v>870</v>
      </c>
      <c r="D94" s="21"/>
      <c r="E94" s="21">
        <v>3.4</v>
      </c>
      <c r="F94" s="74">
        <f t="shared" si="13"/>
        <v>367200</v>
      </c>
      <c r="G94" s="74">
        <f t="shared" si="14"/>
        <v>161840</v>
      </c>
      <c r="H94" s="21">
        <v>1.7</v>
      </c>
      <c r="I94" s="74">
        <f t="shared" si="15"/>
        <v>470900</v>
      </c>
      <c r="J94" s="74">
        <f t="shared" si="16"/>
        <v>191420</v>
      </c>
      <c r="K94" s="21">
        <v>1.7</v>
      </c>
      <c r="L94" s="75">
        <f t="shared" si="11"/>
        <v>353260</v>
      </c>
      <c r="M94" s="154">
        <f t="shared" si="12"/>
        <v>838100</v>
      </c>
      <c r="N94" s="153">
        <f t="shared" si="17"/>
        <v>590818</v>
      </c>
      <c r="O94" s="74">
        <f t="shared" si="18"/>
        <v>357000</v>
      </c>
      <c r="P94" s="74">
        <f t="shared" si="19"/>
        <v>408000</v>
      </c>
      <c r="Q94" s="74">
        <f t="shared" si="20"/>
        <v>765000</v>
      </c>
      <c r="R94" s="74">
        <f t="shared" si="21"/>
        <v>517718</v>
      </c>
      <c r="S94" s="21">
        <v>0</v>
      </c>
    </row>
    <row r="95" spans="1:19" ht="31.5" x14ac:dyDescent="0.25">
      <c r="A95" s="8" t="s">
        <v>16</v>
      </c>
      <c r="B95" s="8">
        <v>700465</v>
      </c>
      <c r="C95" s="8" t="s">
        <v>871</v>
      </c>
      <c r="D95" s="21"/>
      <c r="E95" s="21">
        <v>1.6</v>
      </c>
      <c r="F95" s="74">
        <f t="shared" si="13"/>
        <v>164160</v>
      </c>
      <c r="G95" s="74">
        <f t="shared" si="14"/>
        <v>72352</v>
      </c>
      <c r="H95" s="21">
        <v>0.76</v>
      </c>
      <c r="I95" s="74">
        <f t="shared" si="15"/>
        <v>232680</v>
      </c>
      <c r="J95" s="74">
        <f t="shared" si="16"/>
        <v>94584</v>
      </c>
      <c r="K95" s="21">
        <v>0.84</v>
      </c>
      <c r="L95" s="75">
        <f t="shared" si="11"/>
        <v>166936</v>
      </c>
      <c r="M95" s="154">
        <f t="shared" si="12"/>
        <v>396840</v>
      </c>
      <c r="N95" s="153">
        <f t="shared" si="17"/>
        <v>279984.8</v>
      </c>
      <c r="O95" s="74">
        <f t="shared" si="18"/>
        <v>159600</v>
      </c>
      <c r="P95" s="74">
        <f t="shared" si="19"/>
        <v>201600</v>
      </c>
      <c r="Q95" s="74">
        <f t="shared" si="20"/>
        <v>361200</v>
      </c>
      <c r="R95" s="74">
        <f t="shared" si="21"/>
        <v>244344.8</v>
      </c>
      <c r="S95" s="21">
        <v>0</v>
      </c>
    </row>
    <row r="96" spans="1:19" ht="47.25" x14ac:dyDescent="0.25">
      <c r="A96" s="8" t="s">
        <v>49</v>
      </c>
      <c r="B96" s="8">
        <v>700466</v>
      </c>
      <c r="C96" s="8" t="s">
        <v>872</v>
      </c>
      <c r="D96" s="21"/>
      <c r="E96" s="21">
        <v>14</v>
      </c>
      <c r="F96" s="74">
        <f t="shared" si="13"/>
        <v>648000</v>
      </c>
      <c r="G96" s="74">
        <f t="shared" si="14"/>
        <v>285600</v>
      </c>
      <c r="H96" s="21">
        <v>3</v>
      </c>
      <c r="I96" s="74">
        <f t="shared" si="15"/>
        <v>3047000</v>
      </c>
      <c r="J96" s="74">
        <f t="shared" si="16"/>
        <v>1238600</v>
      </c>
      <c r="K96" s="21">
        <v>11</v>
      </c>
      <c r="L96" s="75">
        <f t="shared" si="11"/>
        <v>1524200</v>
      </c>
      <c r="M96" s="154">
        <f t="shared" si="12"/>
        <v>3695000</v>
      </c>
      <c r="N96" s="153">
        <f t="shared" si="17"/>
        <v>2628060</v>
      </c>
      <c r="O96" s="74">
        <f t="shared" si="18"/>
        <v>630000</v>
      </c>
      <c r="P96" s="74">
        <f t="shared" si="19"/>
        <v>2640000</v>
      </c>
      <c r="Q96" s="74">
        <f t="shared" si="20"/>
        <v>3270000</v>
      </c>
      <c r="R96" s="74">
        <f t="shared" si="21"/>
        <v>2203060</v>
      </c>
      <c r="S96" s="21">
        <v>0</v>
      </c>
    </row>
    <row r="97" spans="1:19" ht="40.5" customHeight="1" x14ac:dyDescent="0.25">
      <c r="A97" s="8" t="s">
        <v>16</v>
      </c>
      <c r="B97" s="8">
        <v>700470</v>
      </c>
      <c r="C97" s="8" t="s">
        <v>873</v>
      </c>
      <c r="D97" s="21" t="s">
        <v>450</v>
      </c>
      <c r="E97" s="21">
        <v>9.6</v>
      </c>
      <c r="F97" s="74">
        <f t="shared" si="13"/>
        <v>993599.99999999988</v>
      </c>
      <c r="G97" s="74">
        <f t="shared" si="14"/>
        <v>437919.99999999994</v>
      </c>
      <c r="H97" s="21">
        <v>4.5999999999999996</v>
      </c>
      <c r="I97" s="74">
        <f t="shared" si="15"/>
        <v>1385000</v>
      </c>
      <c r="J97" s="74">
        <f t="shared" si="16"/>
        <v>563000</v>
      </c>
      <c r="K97" s="21">
        <v>5</v>
      </c>
      <c r="L97" s="75">
        <f t="shared" si="11"/>
        <v>1000920</v>
      </c>
      <c r="M97" s="154">
        <f t="shared" si="12"/>
        <v>2378600</v>
      </c>
      <c r="N97" s="153">
        <f t="shared" si="17"/>
        <v>1677956</v>
      </c>
      <c r="O97" s="74">
        <f t="shared" si="18"/>
        <v>965999.99999999988</v>
      </c>
      <c r="P97" s="74">
        <f t="shared" si="19"/>
        <v>1200000</v>
      </c>
      <c r="Q97" s="74">
        <f t="shared" si="20"/>
        <v>2166000</v>
      </c>
      <c r="R97" s="74">
        <f t="shared" si="21"/>
        <v>1465356</v>
      </c>
      <c r="S97" s="21">
        <v>0</v>
      </c>
    </row>
    <row r="98" spans="1:19" ht="78.75" customHeight="1" x14ac:dyDescent="0.25">
      <c r="A98" s="8" t="s">
        <v>16</v>
      </c>
      <c r="B98" s="8">
        <v>700475</v>
      </c>
      <c r="C98" s="8" t="s">
        <v>874</v>
      </c>
      <c r="D98" s="21" t="s">
        <v>450</v>
      </c>
      <c r="E98" s="21">
        <v>9.6</v>
      </c>
      <c r="F98" s="74">
        <f t="shared" si="13"/>
        <v>993599.99999999988</v>
      </c>
      <c r="G98" s="74">
        <f t="shared" si="14"/>
        <v>437919.99999999994</v>
      </c>
      <c r="H98" s="21">
        <v>4.5999999999999996</v>
      </c>
      <c r="I98" s="74">
        <f t="shared" si="15"/>
        <v>1385000</v>
      </c>
      <c r="J98" s="74">
        <f t="shared" si="16"/>
        <v>563000</v>
      </c>
      <c r="K98" s="21">
        <v>5</v>
      </c>
      <c r="L98" s="75">
        <f t="shared" si="11"/>
        <v>1000920</v>
      </c>
      <c r="M98" s="154">
        <f t="shared" si="12"/>
        <v>2378600</v>
      </c>
      <c r="N98" s="153">
        <f t="shared" si="17"/>
        <v>1677956</v>
      </c>
      <c r="O98" s="74">
        <f t="shared" si="18"/>
        <v>965999.99999999988</v>
      </c>
      <c r="P98" s="74">
        <f t="shared" si="19"/>
        <v>1200000</v>
      </c>
      <c r="Q98" s="74">
        <f t="shared" si="20"/>
        <v>2166000</v>
      </c>
      <c r="R98" s="74">
        <f t="shared" si="21"/>
        <v>1465356</v>
      </c>
      <c r="S98" s="21">
        <v>0</v>
      </c>
    </row>
    <row r="99" spans="1:19" ht="70.5" customHeight="1" x14ac:dyDescent="0.25">
      <c r="A99" s="8" t="s">
        <v>16</v>
      </c>
      <c r="B99" s="8">
        <v>700480</v>
      </c>
      <c r="C99" s="8" t="s">
        <v>875</v>
      </c>
      <c r="D99" s="21" t="s">
        <v>450</v>
      </c>
      <c r="E99" s="21">
        <v>9.6</v>
      </c>
      <c r="F99" s="74">
        <f t="shared" si="13"/>
        <v>993599.99999999988</v>
      </c>
      <c r="G99" s="74">
        <f t="shared" si="14"/>
        <v>437919.99999999994</v>
      </c>
      <c r="H99" s="21">
        <v>4.5999999999999996</v>
      </c>
      <c r="I99" s="74">
        <f t="shared" si="15"/>
        <v>1385000</v>
      </c>
      <c r="J99" s="74">
        <f t="shared" si="16"/>
        <v>563000</v>
      </c>
      <c r="K99" s="21">
        <v>5</v>
      </c>
      <c r="L99" s="75">
        <f t="shared" si="11"/>
        <v>1000920</v>
      </c>
      <c r="M99" s="154">
        <f t="shared" si="12"/>
        <v>2378600</v>
      </c>
      <c r="N99" s="153">
        <f t="shared" si="17"/>
        <v>1677956</v>
      </c>
      <c r="O99" s="74">
        <f t="shared" si="18"/>
        <v>965999.99999999988</v>
      </c>
      <c r="P99" s="74">
        <f t="shared" si="19"/>
        <v>1200000</v>
      </c>
      <c r="Q99" s="74">
        <f t="shared" si="20"/>
        <v>2166000</v>
      </c>
      <c r="R99" s="74">
        <f t="shared" si="21"/>
        <v>1465356</v>
      </c>
      <c r="S99" s="21">
        <v>0</v>
      </c>
    </row>
    <row r="100" spans="1:19" ht="72" customHeight="1" x14ac:dyDescent="0.25">
      <c r="A100" s="8" t="s">
        <v>16</v>
      </c>
      <c r="B100" s="8">
        <v>700485</v>
      </c>
      <c r="C100" s="8" t="s">
        <v>876</v>
      </c>
      <c r="D100" s="21" t="s">
        <v>450</v>
      </c>
      <c r="E100" s="21">
        <v>11.9</v>
      </c>
      <c r="F100" s="74">
        <f t="shared" si="13"/>
        <v>1296000</v>
      </c>
      <c r="G100" s="74">
        <f t="shared" si="14"/>
        <v>571200</v>
      </c>
      <c r="H100" s="21">
        <v>6</v>
      </c>
      <c r="I100" s="74">
        <f t="shared" si="15"/>
        <v>1634300</v>
      </c>
      <c r="J100" s="74">
        <f t="shared" si="16"/>
        <v>664340</v>
      </c>
      <c r="K100" s="21">
        <v>5.9</v>
      </c>
      <c r="L100" s="75">
        <f t="shared" si="11"/>
        <v>1235540</v>
      </c>
      <c r="M100" s="154">
        <f t="shared" si="12"/>
        <v>2930300</v>
      </c>
      <c r="N100" s="153">
        <f t="shared" si="17"/>
        <v>2065422</v>
      </c>
      <c r="O100" s="74">
        <f t="shared" si="18"/>
        <v>1260000</v>
      </c>
      <c r="P100" s="74">
        <f t="shared" si="19"/>
        <v>1416000</v>
      </c>
      <c r="Q100" s="74">
        <f t="shared" si="20"/>
        <v>2676000</v>
      </c>
      <c r="R100" s="74">
        <f t="shared" si="21"/>
        <v>1811122</v>
      </c>
      <c r="S100" s="21">
        <v>0</v>
      </c>
    </row>
    <row r="101" spans="1:19" ht="78" customHeight="1" x14ac:dyDescent="0.25">
      <c r="A101" s="8" t="s">
        <v>16</v>
      </c>
      <c r="B101" s="8">
        <v>700490</v>
      </c>
      <c r="C101" s="8" t="s">
        <v>877</v>
      </c>
      <c r="D101" s="21" t="s">
        <v>450</v>
      </c>
      <c r="E101" s="21">
        <v>15.8</v>
      </c>
      <c r="F101" s="74">
        <f t="shared" si="13"/>
        <v>1684800</v>
      </c>
      <c r="G101" s="74">
        <f t="shared" si="14"/>
        <v>742560</v>
      </c>
      <c r="H101" s="21">
        <v>7.8</v>
      </c>
      <c r="I101" s="74">
        <f t="shared" si="15"/>
        <v>2216000</v>
      </c>
      <c r="J101" s="74">
        <f t="shared" si="16"/>
        <v>900800</v>
      </c>
      <c r="K101" s="21">
        <v>8</v>
      </c>
      <c r="L101" s="75">
        <f t="shared" si="11"/>
        <v>1643360</v>
      </c>
      <c r="M101" s="154">
        <f t="shared" si="12"/>
        <v>3900800</v>
      </c>
      <c r="N101" s="153">
        <f t="shared" si="17"/>
        <v>2750448</v>
      </c>
      <c r="O101" s="74">
        <f t="shared" si="18"/>
        <v>1638000</v>
      </c>
      <c r="P101" s="74">
        <f t="shared" si="19"/>
        <v>1920000</v>
      </c>
      <c r="Q101" s="74">
        <f t="shared" si="20"/>
        <v>3558000</v>
      </c>
      <c r="R101" s="74">
        <f t="shared" si="21"/>
        <v>2407648</v>
      </c>
      <c r="S101" s="21">
        <v>0</v>
      </c>
    </row>
    <row r="102" spans="1:19" ht="31.5" x14ac:dyDescent="0.25">
      <c r="A102" s="8" t="s">
        <v>16</v>
      </c>
      <c r="B102" s="8">
        <v>700495</v>
      </c>
      <c r="C102" s="8" t="s">
        <v>878</v>
      </c>
      <c r="D102" s="21"/>
      <c r="E102" s="21">
        <v>7.4599999999999991</v>
      </c>
      <c r="F102" s="74">
        <f t="shared" si="13"/>
        <v>868319.99999999988</v>
      </c>
      <c r="G102" s="74">
        <f t="shared" si="14"/>
        <v>382703.99999999994</v>
      </c>
      <c r="H102" s="21">
        <v>4.0199999999999996</v>
      </c>
      <c r="I102" s="74">
        <f t="shared" si="15"/>
        <v>952880</v>
      </c>
      <c r="J102" s="74">
        <f t="shared" si="16"/>
        <v>387344</v>
      </c>
      <c r="K102" s="21">
        <v>3.44</v>
      </c>
      <c r="L102" s="75">
        <f t="shared" si="11"/>
        <v>770048</v>
      </c>
      <c r="M102" s="154">
        <f t="shared" si="12"/>
        <v>1821200</v>
      </c>
      <c r="N102" s="153">
        <f t="shared" si="17"/>
        <v>1282166.3999999999</v>
      </c>
      <c r="O102" s="74">
        <f t="shared" si="18"/>
        <v>844199.99999999988</v>
      </c>
      <c r="P102" s="74">
        <f t="shared" si="19"/>
        <v>825600</v>
      </c>
      <c r="Q102" s="74">
        <f t="shared" si="20"/>
        <v>1669800</v>
      </c>
      <c r="R102" s="74">
        <f t="shared" si="21"/>
        <v>1130766.3999999999</v>
      </c>
      <c r="S102" s="21">
        <v>0</v>
      </c>
    </row>
    <row r="103" spans="1:19" ht="31.5" x14ac:dyDescent="0.25">
      <c r="A103" s="8" t="s">
        <v>16</v>
      </c>
      <c r="B103" s="8">
        <v>700500</v>
      </c>
      <c r="C103" s="8" t="s">
        <v>879</v>
      </c>
      <c r="D103" s="21"/>
      <c r="E103" s="21">
        <v>1.64</v>
      </c>
      <c r="F103" s="74">
        <f t="shared" si="13"/>
        <v>177120</v>
      </c>
      <c r="G103" s="74">
        <f t="shared" si="14"/>
        <v>78064</v>
      </c>
      <c r="H103" s="21">
        <v>0.82</v>
      </c>
      <c r="I103" s="74">
        <f t="shared" si="15"/>
        <v>227140</v>
      </c>
      <c r="J103" s="74">
        <f t="shared" si="16"/>
        <v>92332</v>
      </c>
      <c r="K103" s="21">
        <v>0.82</v>
      </c>
      <c r="L103" s="75">
        <f t="shared" si="11"/>
        <v>170396</v>
      </c>
      <c r="M103" s="154">
        <f t="shared" si="12"/>
        <v>404260</v>
      </c>
      <c r="N103" s="153">
        <f t="shared" si="17"/>
        <v>284982.8</v>
      </c>
      <c r="O103" s="74">
        <f t="shared" si="18"/>
        <v>172200</v>
      </c>
      <c r="P103" s="74">
        <f t="shared" si="19"/>
        <v>196800</v>
      </c>
      <c r="Q103" s="74">
        <f t="shared" si="20"/>
        <v>369000</v>
      </c>
      <c r="R103" s="74">
        <f t="shared" si="21"/>
        <v>249722.8</v>
      </c>
      <c r="S103" s="21">
        <v>0</v>
      </c>
    </row>
    <row r="104" spans="1:19" ht="47.25" x14ac:dyDescent="0.25">
      <c r="A104" s="8" t="s">
        <v>16</v>
      </c>
      <c r="B104" s="8">
        <v>700505</v>
      </c>
      <c r="C104" s="8" t="s">
        <v>880</v>
      </c>
      <c r="D104" s="21"/>
      <c r="E104" s="21">
        <v>1.32</v>
      </c>
      <c r="F104" s="74">
        <f t="shared" si="13"/>
        <v>142560</v>
      </c>
      <c r="G104" s="74">
        <f t="shared" si="14"/>
        <v>62832</v>
      </c>
      <c r="H104" s="21">
        <v>0.66</v>
      </c>
      <c r="I104" s="74">
        <f t="shared" si="15"/>
        <v>182820</v>
      </c>
      <c r="J104" s="74">
        <f t="shared" si="16"/>
        <v>74316</v>
      </c>
      <c r="K104" s="21">
        <v>0.66</v>
      </c>
      <c r="L104" s="75">
        <f t="shared" si="11"/>
        <v>137148</v>
      </c>
      <c r="M104" s="154">
        <f t="shared" si="12"/>
        <v>325380</v>
      </c>
      <c r="N104" s="153">
        <f t="shared" si="17"/>
        <v>229376.40000000002</v>
      </c>
      <c r="O104" s="74">
        <f t="shared" si="18"/>
        <v>138600</v>
      </c>
      <c r="P104" s="74">
        <f t="shared" si="19"/>
        <v>158400</v>
      </c>
      <c r="Q104" s="74">
        <f t="shared" si="20"/>
        <v>297000</v>
      </c>
      <c r="R104" s="74">
        <f t="shared" si="21"/>
        <v>200996.40000000002</v>
      </c>
      <c r="S104" s="21">
        <v>0</v>
      </c>
    </row>
    <row r="105" spans="1:19" ht="31.5" x14ac:dyDescent="0.25">
      <c r="A105" s="8" t="s">
        <v>16</v>
      </c>
      <c r="B105" s="8">
        <v>700510</v>
      </c>
      <c r="C105" s="8" t="s">
        <v>881</v>
      </c>
      <c r="D105" s="21"/>
      <c r="E105" s="21">
        <v>1.6</v>
      </c>
      <c r="F105" s="74">
        <f t="shared" si="13"/>
        <v>164160</v>
      </c>
      <c r="G105" s="74">
        <f t="shared" si="14"/>
        <v>72352</v>
      </c>
      <c r="H105" s="21">
        <v>0.76</v>
      </c>
      <c r="I105" s="74">
        <f t="shared" si="15"/>
        <v>232680</v>
      </c>
      <c r="J105" s="74">
        <f t="shared" si="16"/>
        <v>94584</v>
      </c>
      <c r="K105" s="21">
        <v>0.84</v>
      </c>
      <c r="L105" s="75">
        <f t="shared" si="11"/>
        <v>166936</v>
      </c>
      <c r="M105" s="154">
        <f t="shared" si="12"/>
        <v>396840</v>
      </c>
      <c r="N105" s="153">
        <f t="shared" si="17"/>
        <v>279984.8</v>
      </c>
      <c r="O105" s="74">
        <f t="shared" si="18"/>
        <v>159600</v>
      </c>
      <c r="P105" s="74">
        <f t="shared" si="19"/>
        <v>201600</v>
      </c>
      <c r="Q105" s="74">
        <f t="shared" si="20"/>
        <v>361200</v>
      </c>
      <c r="R105" s="74">
        <f t="shared" si="21"/>
        <v>244344.8</v>
      </c>
      <c r="S105" s="21">
        <v>0</v>
      </c>
    </row>
    <row r="106" spans="1:19" ht="47.25" x14ac:dyDescent="0.25">
      <c r="A106" s="8" t="s">
        <v>16</v>
      </c>
      <c r="B106" s="8">
        <v>700515</v>
      </c>
      <c r="C106" s="8" t="s">
        <v>882</v>
      </c>
      <c r="D106" s="21"/>
      <c r="E106" s="21">
        <v>1.6</v>
      </c>
      <c r="F106" s="74">
        <f t="shared" si="13"/>
        <v>164160</v>
      </c>
      <c r="G106" s="74">
        <f t="shared" si="14"/>
        <v>72352</v>
      </c>
      <c r="H106" s="21">
        <v>0.76</v>
      </c>
      <c r="I106" s="74">
        <f t="shared" si="15"/>
        <v>232680</v>
      </c>
      <c r="J106" s="74">
        <f t="shared" si="16"/>
        <v>94584</v>
      </c>
      <c r="K106" s="21">
        <v>0.84</v>
      </c>
      <c r="L106" s="75">
        <f t="shared" si="11"/>
        <v>166936</v>
      </c>
      <c r="M106" s="154">
        <f t="shared" si="12"/>
        <v>396840</v>
      </c>
      <c r="N106" s="153">
        <f t="shared" si="17"/>
        <v>279984.8</v>
      </c>
      <c r="O106" s="74">
        <f t="shared" si="18"/>
        <v>159600</v>
      </c>
      <c r="P106" s="74">
        <f t="shared" si="19"/>
        <v>201600</v>
      </c>
      <c r="Q106" s="74">
        <f t="shared" si="20"/>
        <v>361200</v>
      </c>
      <c r="R106" s="74">
        <f t="shared" si="21"/>
        <v>244344.8</v>
      </c>
      <c r="S106" s="21">
        <v>0</v>
      </c>
    </row>
    <row r="107" spans="1:19" ht="31.5" x14ac:dyDescent="0.25">
      <c r="A107" s="8" t="s">
        <v>16</v>
      </c>
      <c r="B107" s="8">
        <v>700520</v>
      </c>
      <c r="C107" s="8" t="s">
        <v>883</v>
      </c>
      <c r="D107" s="21"/>
      <c r="E107" s="21">
        <v>1.32</v>
      </c>
      <c r="F107" s="74">
        <f t="shared" si="13"/>
        <v>142560</v>
      </c>
      <c r="G107" s="74">
        <f t="shared" si="14"/>
        <v>62832</v>
      </c>
      <c r="H107" s="21">
        <v>0.66</v>
      </c>
      <c r="I107" s="74">
        <f t="shared" si="15"/>
        <v>182820</v>
      </c>
      <c r="J107" s="74">
        <f t="shared" si="16"/>
        <v>74316</v>
      </c>
      <c r="K107" s="21">
        <v>0.66</v>
      </c>
      <c r="L107" s="75">
        <f t="shared" si="11"/>
        <v>137148</v>
      </c>
      <c r="M107" s="154">
        <f t="shared" si="12"/>
        <v>325380</v>
      </c>
      <c r="N107" s="153">
        <f t="shared" si="17"/>
        <v>229376.40000000002</v>
      </c>
      <c r="O107" s="74">
        <f t="shared" si="18"/>
        <v>138600</v>
      </c>
      <c r="P107" s="74">
        <f t="shared" si="19"/>
        <v>158400</v>
      </c>
      <c r="Q107" s="74">
        <f t="shared" si="20"/>
        <v>297000</v>
      </c>
      <c r="R107" s="74">
        <f t="shared" si="21"/>
        <v>200996.40000000002</v>
      </c>
      <c r="S107" s="21">
        <v>0</v>
      </c>
    </row>
    <row r="108" spans="1:19" ht="31.5" x14ac:dyDescent="0.25">
      <c r="A108" s="8" t="s">
        <v>16</v>
      </c>
      <c r="B108" s="8">
        <v>700525</v>
      </c>
      <c r="C108" s="8" t="s">
        <v>884</v>
      </c>
      <c r="D108" s="21"/>
      <c r="E108" s="21">
        <v>1.66</v>
      </c>
      <c r="F108" s="74">
        <f t="shared" si="13"/>
        <v>177120</v>
      </c>
      <c r="G108" s="74">
        <f t="shared" si="14"/>
        <v>78064</v>
      </c>
      <c r="H108" s="21">
        <v>0.82</v>
      </c>
      <c r="I108" s="74">
        <f t="shared" si="15"/>
        <v>232680</v>
      </c>
      <c r="J108" s="74">
        <f t="shared" si="16"/>
        <v>94584</v>
      </c>
      <c r="K108" s="21">
        <v>0.84</v>
      </c>
      <c r="L108" s="75">
        <f t="shared" si="11"/>
        <v>172648</v>
      </c>
      <c r="M108" s="154">
        <f t="shared" si="12"/>
        <v>409800</v>
      </c>
      <c r="N108" s="153">
        <f t="shared" si="17"/>
        <v>288946.40000000002</v>
      </c>
      <c r="O108" s="74">
        <f t="shared" si="18"/>
        <v>172200</v>
      </c>
      <c r="P108" s="74">
        <f t="shared" si="19"/>
        <v>201600</v>
      </c>
      <c r="Q108" s="74">
        <f t="shared" si="20"/>
        <v>373800</v>
      </c>
      <c r="R108" s="74">
        <f t="shared" si="21"/>
        <v>252946.40000000002</v>
      </c>
      <c r="S108" s="21">
        <v>0</v>
      </c>
    </row>
    <row r="109" spans="1:19" ht="31.5" x14ac:dyDescent="0.25">
      <c r="A109" s="8" t="s">
        <v>16</v>
      </c>
      <c r="B109" s="8">
        <v>700530</v>
      </c>
      <c r="C109" s="8" t="s">
        <v>885</v>
      </c>
      <c r="D109" s="21"/>
      <c r="E109" s="21">
        <v>1.32</v>
      </c>
      <c r="F109" s="74">
        <f t="shared" si="13"/>
        <v>142560</v>
      </c>
      <c r="G109" s="74">
        <f t="shared" si="14"/>
        <v>62832</v>
      </c>
      <c r="H109" s="21">
        <v>0.66</v>
      </c>
      <c r="I109" s="74">
        <f t="shared" si="15"/>
        <v>182820</v>
      </c>
      <c r="J109" s="74">
        <f t="shared" si="16"/>
        <v>74316</v>
      </c>
      <c r="K109" s="21">
        <v>0.66</v>
      </c>
      <c r="L109" s="75">
        <f t="shared" si="11"/>
        <v>137148</v>
      </c>
      <c r="M109" s="154">
        <f t="shared" si="12"/>
        <v>325380</v>
      </c>
      <c r="N109" s="153">
        <f t="shared" si="17"/>
        <v>229376.40000000002</v>
      </c>
      <c r="O109" s="74">
        <f t="shared" si="18"/>
        <v>138600</v>
      </c>
      <c r="P109" s="74">
        <f t="shared" si="19"/>
        <v>158400</v>
      </c>
      <c r="Q109" s="74">
        <f t="shared" si="20"/>
        <v>297000</v>
      </c>
      <c r="R109" s="74">
        <f t="shared" si="21"/>
        <v>200996.40000000002</v>
      </c>
      <c r="S109" s="21">
        <v>0</v>
      </c>
    </row>
    <row r="110" spans="1:19" ht="31.5" x14ac:dyDescent="0.25">
      <c r="A110" s="8" t="s">
        <v>16</v>
      </c>
      <c r="B110" s="8">
        <v>700535</v>
      </c>
      <c r="C110" s="8" t="s">
        <v>886</v>
      </c>
      <c r="D110" s="21"/>
      <c r="E110" s="21">
        <v>1.32</v>
      </c>
      <c r="F110" s="74">
        <f t="shared" si="13"/>
        <v>142560</v>
      </c>
      <c r="G110" s="74">
        <f t="shared" si="14"/>
        <v>62832</v>
      </c>
      <c r="H110" s="21">
        <v>0.66</v>
      </c>
      <c r="I110" s="74">
        <f t="shared" si="15"/>
        <v>182820</v>
      </c>
      <c r="J110" s="74">
        <f t="shared" si="16"/>
        <v>74316</v>
      </c>
      <c r="K110" s="21">
        <v>0.66</v>
      </c>
      <c r="L110" s="75">
        <f t="shared" si="11"/>
        <v>137148</v>
      </c>
      <c r="M110" s="154">
        <f t="shared" si="12"/>
        <v>325380</v>
      </c>
      <c r="N110" s="153">
        <f t="shared" si="17"/>
        <v>229376.40000000002</v>
      </c>
      <c r="O110" s="74">
        <f t="shared" si="18"/>
        <v>138600</v>
      </c>
      <c r="P110" s="74">
        <f t="shared" si="19"/>
        <v>158400</v>
      </c>
      <c r="Q110" s="74">
        <f t="shared" si="20"/>
        <v>297000</v>
      </c>
      <c r="R110" s="74">
        <f t="shared" si="21"/>
        <v>200996.40000000002</v>
      </c>
      <c r="S110" s="21">
        <v>0</v>
      </c>
    </row>
    <row r="111" spans="1:19" ht="31.5" x14ac:dyDescent="0.25">
      <c r="A111" s="8" t="s">
        <v>16</v>
      </c>
      <c r="B111" s="8">
        <v>700540</v>
      </c>
      <c r="C111" s="8" t="s">
        <v>887</v>
      </c>
      <c r="D111" s="21"/>
      <c r="E111" s="21">
        <v>1.66</v>
      </c>
      <c r="F111" s="74">
        <f t="shared" si="13"/>
        <v>177120</v>
      </c>
      <c r="G111" s="74">
        <f t="shared" si="14"/>
        <v>78064</v>
      </c>
      <c r="H111" s="21">
        <v>0.82</v>
      </c>
      <c r="I111" s="74">
        <f t="shared" si="15"/>
        <v>232680</v>
      </c>
      <c r="J111" s="74">
        <f t="shared" si="16"/>
        <v>94584</v>
      </c>
      <c r="K111" s="21">
        <v>0.84</v>
      </c>
      <c r="L111" s="75">
        <f t="shared" si="11"/>
        <v>172648</v>
      </c>
      <c r="M111" s="154">
        <f t="shared" si="12"/>
        <v>409800</v>
      </c>
      <c r="N111" s="153">
        <f t="shared" si="17"/>
        <v>288946.40000000002</v>
      </c>
      <c r="O111" s="74">
        <f t="shared" si="18"/>
        <v>172200</v>
      </c>
      <c r="P111" s="74">
        <f t="shared" si="19"/>
        <v>201600</v>
      </c>
      <c r="Q111" s="74">
        <f t="shared" si="20"/>
        <v>373800</v>
      </c>
      <c r="R111" s="74">
        <f t="shared" si="21"/>
        <v>252946.40000000002</v>
      </c>
      <c r="S111" s="21">
        <v>0</v>
      </c>
    </row>
    <row r="112" spans="1:19" ht="31.5" x14ac:dyDescent="0.25">
      <c r="A112" s="1" t="s">
        <v>16</v>
      </c>
      <c r="B112" s="1">
        <v>700545</v>
      </c>
      <c r="C112" s="1" t="s">
        <v>888</v>
      </c>
      <c r="D112" s="72"/>
      <c r="E112" s="72">
        <v>2.1800000000000002</v>
      </c>
      <c r="F112" s="73">
        <f t="shared" si="13"/>
        <v>235440.00000000003</v>
      </c>
      <c r="G112" s="73">
        <f t="shared" si="14"/>
        <v>103768.00000000001</v>
      </c>
      <c r="H112" s="72">
        <v>1.0900000000000001</v>
      </c>
      <c r="I112" s="73">
        <f t="shared" si="15"/>
        <v>301930</v>
      </c>
      <c r="J112" s="73">
        <f t="shared" si="16"/>
        <v>122734.00000000001</v>
      </c>
      <c r="K112" s="72">
        <v>1.0900000000000001</v>
      </c>
      <c r="L112" s="95">
        <f t="shared" si="11"/>
        <v>226502.00000000003</v>
      </c>
      <c r="M112" s="154">
        <f t="shared" si="12"/>
        <v>537370</v>
      </c>
      <c r="N112" s="153">
        <f t="shared" si="17"/>
        <v>378818.6</v>
      </c>
      <c r="O112" s="73">
        <f t="shared" si="18"/>
        <v>228900.00000000003</v>
      </c>
      <c r="P112" s="73">
        <f t="shared" si="19"/>
        <v>261600.00000000003</v>
      </c>
      <c r="Q112" s="73">
        <f t="shared" si="20"/>
        <v>490500.00000000006</v>
      </c>
      <c r="R112" s="73">
        <f t="shared" si="21"/>
        <v>331948.60000000003</v>
      </c>
      <c r="S112" s="72">
        <v>0</v>
      </c>
    </row>
    <row r="113" spans="1:19" ht="31.5" x14ac:dyDescent="0.25">
      <c r="A113" s="8" t="s">
        <v>16</v>
      </c>
      <c r="B113" s="8">
        <v>700550</v>
      </c>
      <c r="C113" s="8" t="s">
        <v>889</v>
      </c>
      <c r="D113" s="21"/>
      <c r="E113" s="21">
        <v>1.32</v>
      </c>
      <c r="F113" s="74">
        <f t="shared" si="13"/>
        <v>142560</v>
      </c>
      <c r="G113" s="74">
        <f t="shared" si="14"/>
        <v>62832</v>
      </c>
      <c r="H113" s="21">
        <v>0.66</v>
      </c>
      <c r="I113" s="74">
        <f t="shared" si="15"/>
        <v>182820</v>
      </c>
      <c r="J113" s="74">
        <f t="shared" si="16"/>
        <v>74316</v>
      </c>
      <c r="K113" s="21">
        <v>0.66</v>
      </c>
      <c r="L113" s="75">
        <f t="shared" si="11"/>
        <v>137148</v>
      </c>
      <c r="M113" s="154">
        <f t="shared" si="12"/>
        <v>325380</v>
      </c>
      <c r="N113" s="153">
        <f t="shared" si="17"/>
        <v>229376.40000000002</v>
      </c>
      <c r="O113" s="74">
        <f t="shared" si="18"/>
        <v>138600</v>
      </c>
      <c r="P113" s="74">
        <f t="shared" si="19"/>
        <v>158400</v>
      </c>
      <c r="Q113" s="74">
        <f t="shared" si="20"/>
        <v>297000</v>
      </c>
      <c r="R113" s="74">
        <f t="shared" si="21"/>
        <v>200996.40000000002</v>
      </c>
      <c r="S113" s="21">
        <v>0</v>
      </c>
    </row>
    <row r="114" spans="1:19" ht="31.5" x14ac:dyDescent="0.25">
      <c r="A114" s="8" t="s">
        <v>16</v>
      </c>
      <c r="B114" s="8">
        <v>700555</v>
      </c>
      <c r="C114" s="8" t="s">
        <v>890</v>
      </c>
      <c r="D114" s="21"/>
      <c r="E114" s="21">
        <v>1.63</v>
      </c>
      <c r="F114" s="74">
        <f t="shared" si="13"/>
        <v>170640</v>
      </c>
      <c r="G114" s="74">
        <f t="shared" si="14"/>
        <v>75208</v>
      </c>
      <c r="H114" s="21">
        <v>0.79</v>
      </c>
      <c r="I114" s="74">
        <f t="shared" si="15"/>
        <v>232680</v>
      </c>
      <c r="J114" s="74">
        <f t="shared" si="16"/>
        <v>94584</v>
      </c>
      <c r="K114" s="21">
        <v>0.84</v>
      </c>
      <c r="L114" s="75">
        <f t="shared" si="11"/>
        <v>169792</v>
      </c>
      <c r="M114" s="154">
        <f t="shared" si="12"/>
        <v>403320</v>
      </c>
      <c r="N114" s="153">
        <f t="shared" si="17"/>
        <v>284465.59999999998</v>
      </c>
      <c r="O114" s="74">
        <f t="shared" si="18"/>
        <v>165900</v>
      </c>
      <c r="P114" s="74">
        <f t="shared" si="19"/>
        <v>201600</v>
      </c>
      <c r="Q114" s="74">
        <f t="shared" si="20"/>
        <v>367500</v>
      </c>
      <c r="R114" s="74">
        <f t="shared" si="21"/>
        <v>248645.6</v>
      </c>
      <c r="S114" s="21">
        <v>0</v>
      </c>
    </row>
    <row r="115" spans="1:19" ht="19.5" x14ac:dyDescent="0.25">
      <c r="A115" s="8" t="s">
        <v>16</v>
      </c>
      <c r="B115" s="8">
        <v>700560</v>
      </c>
      <c r="C115" s="8" t="s">
        <v>891</v>
      </c>
      <c r="D115" s="21"/>
      <c r="E115" s="21">
        <v>9.11</v>
      </c>
      <c r="F115" s="74">
        <f t="shared" si="13"/>
        <v>950400.00000000012</v>
      </c>
      <c r="G115" s="74">
        <f t="shared" si="14"/>
        <v>418880.00000000006</v>
      </c>
      <c r="H115" s="21">
        <v>4.4000000000000004</v>
      </c>
      <c r="I115" s="74">
        <f t="shared" si="15"/>
        <v>1304670</v>
      </c>
      <c r="J115" s="74">
        <f t="shared" si="16"/>
        <v>530346</v>
      </c>
      <c r="K115" s="21">
        <v>4.71</v>
      </c>
      <c r="L115" s="75">
        <f t="shared" si="11"/>
        <v>949226</v>
      </c>
      <c r="M115" s="154">
        <f t="shared" si="12"/>
        <v>2255070</v>
      </c>
      <c r="N115" s="153">
        <f t="shared" si="17"/>
        <v>1590611.8</v>
      </c>
      <c r="O115" s="74">
        <f t="shared" si="18"/>
        <v>924000.00000000012</v>
      </c>
      <c r="P115" s="74">
        <f t="shared" si="19"/>
        <v>1130400</v>
      </c>
      <c r="Q115" s="74">
        <f t="shared" si="20"/>
        <v>2054400</v>
      </c>
      <c r="R115" s="74">
        <f t="shared" si="21"/>
        <v>1389941.8</v>
      </c>
      <c r="S115" s="21">
        <v>0</v>
      </c>
    </row>
    <row r="116" spans="1:19" ht="47.25" x14ac:dyDescent="0.25">
      <c r="A116" s="8" t="s">
        <v>16</v>
      </c>
      <c r="B116" s="8">
        <v>700565</v>
      </c>
      <c r="C116" s="8" t="s">
        <v>892</v>
      </c>
      <c r="D116" s="21"/>
      <c r="E116" s="21">
        <v>2.86</v>
      </c>
      <c r="F116" s="74">
        <f t="shared" si="13"/>
        <v>308880</v>
      </c>
      <c r="G116" s="74">
        <f t="shared" si="14"/>
        <v>136136</v>
      </c>
      <c r="H116" s="21">
        <v>1.43</v>
      </c>
      <c r="I116" s="74">
        <f t="shared" si="15"/>
        <v>396110</v>
      </c>
      <c r="J116" s="74">
        <f t="shared" si="16"/>
        <v>161018</v>
      </c>
      <c r="K116" s="21">
        <v>1.43</v>
      </c>
      <c r="L116" s="75">
        <f t="shared" si="11"/>
        <v>297154</v>
      </c>
      <c r="M116" s="154">
        <f t="shared" si="12"/>
        <v>704990</v>
      </c>
      <c r="N116" s="153">
        <f t="shared" si="17"/>
        <v>496982.2</v>
      </c>
      <c r="O116" s="74">
        <f t="shared" si="18"/>
        <v>300300</v>
      </c>
      <c r="P116" s="74">
        <f t="shared" si="19"/>
        <v>343200</v>
      </c>
      <c r="Q116" s="74">
        <f t="shared" si="20"/>
        <v>643500</v>
      </c>
      <c r="R116" s="74">
        <f t="shared" si="21"/>
        <v>435492.2</v>
      </c>
      <c r="S116" s="21">
        <v>0</v>
      </c>
    </row>
    <row r="117" spans="1:19" ht="47.25" x14ac:dyDescent="0.25">
      <c r="A117" s="8" t="s">
        <v>16</v>
      </c>
      <c r="B117" s="8">
        <v>700570</v>
      </c>
      <c r="C117" s="8" t="s">
        <v>893</v>
      </c>
      <c r="D117" s="21"/>
      <c r="E117" s="21">
        <v>1.78</v>
      </c>
      <c r="F117" s="74">
        <f t="shared" si="13"/>
        <v>192240</v>
      </c>
      <c r="G117" s="74">
        <f t="shared" si="14"/>
        <v>84728</v>
      </c>
      <c r="H117" s="21">
        <v>0.89</v>
      </c>
      <c r="I117" s="74">
        <f t="shared" si="15"/>
        <v>246530</v>
      </c>
      <c r="J117" s="74">
        <f t="shared" si="16"/>
        <v>100214</v>
      </c>
      <c r="K117" s="21">
        <v>0.89</v>
      </c>
      <c r="L117" s="75">
        <f t="shared" si="11"/>
        <v>184942</v>
      </c>
      <c r="M117" s="154">
        <f t="shared" si="12"/>
        <v>438770</v>
      </c>
      <c r="N117" s="153">
        <f t="shared" si="17"/>
        <v>309310.59999999998</v>
      </c>
      <c r="O117" s="74">
        <f t="shared" si="18"/>
        <v>186900</v>
      </c>
      <c r="P117" s="74">
        <f t="shared" si="19"/>
        <v>213600</v>
      </c>
      <c r="Q117" s="74">
        <f t="shared" si="20"/>
        <v>400500</v>
      </c>
      <c r="R117" s="74">
        <f t="shared" si="21"/>
        <v>271040.59999999998</v>
      </c>
      <c r="S117" s="21">
        <v>0</v>
      </c>
    </row>
    <row r="118" spans="1:19" ht="47.25" x14ac:dyDescent="0.25">
      <c r="A118" s="1" t="s">
        <v>16</v>
      </c>
      <c r="B118" s="1">
        <v>700575</v>
      </c>
      <c r="C118" s="1" t="s">
        <v>894</v>
      </c>
      <c r="D118" s="72"/>
      <c r="E118" s="72">
        <v>4.96</v>
      </c>
      <c r="F118" s="73">
        <f t="shared" si="13"/>
        <v>561600</v>
      </c>
      <c r="G118" s="73">
        <f t="shared" si="14"/>
        <v>247520</v>
      </c>
      <c r="H118" s="72">
        <v>2.6</v>
      </c>
      <c r="I118" s="73">
        <f t="shared" si="15"/>
        <v>653720</v>
      </c>
      <c r="J118" s="73">
        <f t="shared" si="16"/>
        <v>265736</v>
      </c>
      <c r="K118" s="72">
        <v>2.36</v>
      </c>
      <c r="L118" s="95">
        <f t="shared" si="11"/>
        <v>513256</v>
      </c>
      <c r="M118" s="154">
        <f t="shared" si="12"/>
        <v>1215320</v>
      </c>
      <c r="N118" s="153">
        <f t="shared" si="17"/>
        <v>856040.8</v>
      </c>
      <c r="O118" s="73">
        <f t="shared" si="18"/>
        <v>546000</v>
      </c>
      <c r="P118" s="73">
        <f t="shared" si="19"/>
        <v>566400</v>
      </c>
      <c r="Q118" s="73">
        <f t="shared" si="20"/>
        <v>1112400</v>
      </c>
      <c r="R118" s="73">
        <f t="shared" si="21"/>
        <v>753120.8</v>
      </c>
      <c r="S118" s="72">
        <v>0</v>
      </c>
    </row>
    <row r="119" spans="1:19" ht="31.5" x14ac:dyDescent="0.25">
      <c r="A119" s="8" t="s">
        <v>16</v>
      </c>
      <c r="B119" s="8">
        <v>700580</v>
      </c>
      <c r="C119" s="8" t="s">
        <v>895</v>
      </c>
      <c r="D119" s="21"/>
      <c r="E119" s="21">
        <v>1.6</v>
      </c>
      <c r="F119" s="74">
        <f t="shared" si="13"/>
        <v>164160</v>
      </c>
      <c r="G119" s="74">
        <f t="shared" si="14"/>
        <v>72352</v>
      </c>
      <c r="H119" s="21">
        <v>0.76</v>
      </c>
      <c r="I119" s="74">
        <f t="shared" si="15"/>
        <v>232680</v>
      </c>
      <c r="J119" s="74">
        <f t="shared" si="16"/>
        <v>94584</v>
      </c>
      <c r="K119" s="21">
        <v>0.84</v>
      </c>
      <c r="L119" s="75">
        <f t="shared" si="11"/>
        <v>166936</v>
      </c>
      <c r="M119" s="154">
        <f t="shared" si="12"/>
        <v>396840</v>
      </c>
      <c r="N119" s="153">
        <f t="shared" si="17"/>
        <v>279984.8</v>
      </c>
      <c r="O119" s="74">
        <f t="shared" si="18"/>
        <v>159600</v>
      </c>
      <c r="P119" s="74">
        <f t="shared" si="19"/>
        <v>201600</v>
      </c>
      <c r="Q119" s="74">
        <f t="shared" si="20"/>
        <v>361200</v>
      </c>
      <c r="R119" s="74">
        <f t="shared" si="21"/>
        <v>244344.8</v>
      </c>
      <c r="S119" s="21">
        <v>0</v>
      </c>
    </row>
    <row r="120" spans="1:19" ht="47.25" x14ac:dyDescent="0.25">
      <c r="A120" s="8" t="s">
        <v>16</v>
      </c>
      <c r="B120" s="8">
        <v>700585</v>
      </c>
      <c r="C120" s="8" t="s">
        <v>896</v>
      </c>
      <c r="D120" s="21"/>
      <c r="E120" s="21">
        <v>2.3199999999999998</v>
      </c>
      <c r="F120" s="74">
        <f t="shared" si="13"/>
        <v>250559.99999999997</v>
      </c>
      <c r="G120" s="74">
        <f t="shared" si="14"/>
        <v>110431.99999999999</v>
      </c>
      <c r="H120" s="21">
        <v>1.1599999999999999</v>
      </c>
      <c r="I120" s="74">
        <f t="shared" si="15"/>
        <v>321320</v>
      </c>
      <c r="J120" s="74">
        <f t="shared" si="16"/>
        <v>130615.99999999999</v>
      </c>
      <c r="K120" s="21">
        <v>1.1599999999999999</v>
      </c>
      <c r="L120" s="75">
        <f t="shared" si="11"/>
        <v>241047.99999999997</v>
      </c>
      <c r="M120" s="154">
        <f t="shared" si="12"/>
        <v>571880</v>
      </c>
      <c r="N120" s="153">
        <f t="shared" si="17"/>
        <v>403146.4</v>
      </c>
      <c r="O120" s="74">
        <f t="shared" si="18"/>
        <v>243599.99999999997</v>
      </c>
      <c r="P120" s="74">
        <f t="shared" si="19"/>
        <v>278400</v>
      </c>
      <c r="Q120" s="74">
        <f t="shared" si="20"/>
        <v>522000</v>
      </c>
      <c r="R120" s="74">
        <f t="shared" si="21"/>
        <v>353266.4</v>
      </c>
      <c r="S120" s="21">
        <v>0</v>
      </c>
    </row>
    <row r="121" spans="1:19" ht="47.25" x14ac:dyDescent="0.25">
      <c r="A121" s="8" t="s">
        <v>16</v>
      </c>
      <c r="B121" s="8">
        <v>700590</v>
      </c>
      <c r="C121" s="8" t="s">
        <v>897</v>
      </c>
      <c r="D121" s="21"/>
      <c r="E121" s="21">
        <v>1.72</v>
      </c>
      <c r="F121" s="74">
        <f t="shared" si="13"/>
        <v>179280</v>
      </c>
      <c r="G121" s="74">
        <f t="shared" si="14"/>
        <v>79016</v>
      </c>
      <c r="H121" s="21">
        <v>0.83</v>
      </c>
      <c r="I121" s="74">
        <f t="shared" si="15"/>
        <v>246530</v>
      </c>
      <c r="J121" s="74">
        <f t="shared" si="16"/>
        <v>100214</v>
      </c>
      <c r="K121" s="21">
        <v>0.89</v>
      </c>
      <c r="L121" s="75">
        <f t="shared" si="11"/>
        <v>179230</v>
      </c>
      <c r="M121" s="154">
        <f t="shared" si="12"/>
        <v>425810</v>
      </c>
      <c r="N121" s="153">
        <f t="shared" si="17"/>
        <v>300349</v>
      </c>
      <c r="O121" s="74">
        <f t="shared" si="18"/>
        <v>174300</v>
      </c>
      <c r="P121" s="74">
        <f t="shared" si="19"/>
        <v>213600</v>
      </c>
      <c r="Q121" s="74">
        <f t="shared" si="20"/>
        <v>387900</v>
      </c>
      <c r="R121" s="74">
        <f t="shared" si="21"/>
        <v>262439</v>
      </c>
      <c r="S121" s="21">
        <v>0</v>
      </c>
    </row>
    <row r="122" spans="1:19" ht="63" x14ac:dyDescent="0.25">
      <c r="A122" s="8" t="s">
        <v>16</v>
      </c>
      <c r="B122" s="8">
        <v>700595</v>
      </c>
      <c r="C122" s="8" t="s">
        <v>898</v>
      </c>
      <c r="D122" s="21"/>
      <c r="E122" s="21">
        <v>1.32</v>
      </c>
      <c r="F122" s="74">
        <f t="shared" si="13"/>
        <v>142560</v>
      </c>
      <c r="G122" s="74">
        <f t="shared" si="14"/>
        <v>62832</v>
      </c>
      <c r="H122" s="21">
        <v>0.66</v>
      </c>
      <c r="I122" s="74">
        <f t="shared" si="15"/>
        <v>182820</v>
      </c>
      <c r="J122" s="74">
        <f t="shared" si="16"/>
        <v>74316</v>
      </c>
      <c r="K122" s="21">
        <v>0.66</v>
      </c>
      <c r="L122" s="75">
        <f t="shared" si="11"/>
        <v>137148</v>
      </c>
      <c r="M122" s="154">
        <f t="shared" si="12"/>
        <v>325380</v>
      </c>
      <c r="N122" s="153">
        <f t="shared" si="17"/>
        <v>229376.40000000002</v>
      </c>
      <c r="O122" s="74">
        <f t="shared" si="18"/>
        <v>138600</v>
      </c>
      <c r="P122" s="74">
        <f t="shared" si="19"/>
        <v>158400</v>
      </c>
      <c r="Q122" s="74">
        <f t="shared" si="20"/>
        <v>297000</v>
      </c>
      <c r="R122" s="74">
        <f t="shared" si="21"/>
        <v>200996.40000000002</v>
      </c>
      <c r="S122" s="21">
        <v>0</v>
      </c>
    </row>
    <row r="123" spans="1:19" ht="47.25" x14ac:dyDescent="0.25">
      <c r="A123" s="8" t="s">
        <v>16</v>
      </c>
      <c r="B123" s="8">
        <v>700600</v>
      </c>
      <c r="C123" s="8" t="s">
        <v>899</v>
      </c>
      <c r="D123" s="21"/>
      <c r="E123" s="21">
        <v>1.9</v>
      </c>
      <c r="F123" s="74">
        <f t="shared" si="13"/>
        <v>205200</v>
      </c>
      <c r="G123" s="74">
        <f t="shared" si="14"/>
        <v>90440</v>
      </c>
      <c r="H123" s="21">
        <v>0.95</v>
      </c>
      <c r="I123" s="74">
        <f t="shared" si="15"/>
        <v>263150</v>
      </c>
      <c r="J123" s="74">
        <f t="shared" si="16"/>
        <v>106970</v>
      </c>
      <c r="K123" s="21">
        <v>0.95</v>
      </c>
      <c r="L123" s="75">
        <f t="shared" si="11"/>
        <v>197410</v>
      </c>
      <c r="M123" s="154">
        <f t="shared" si="12"/>
        <v>468350</v>
      </c>
      <c r="N123" s="153">
        <f t="shared" si="17"/>
        <v>330163</v>
      </c>
      <c r="O123" s="74">
        <f t="shared" si="18"/>
        <v>199500</v>
      </c>
      <c r="P123" s="74">
        <f t="shared" si="19"/>
        <v>228000</v>
      </c>
      <c r="Q123" s="74">
        <f t="shared" si="20"/>
        <v>427500</v>
      </c>
      <c r="R123" s="74">
        <f t="shared" si="21"/>
        <v>289313</v>
      </c>
      <c r="S123" s="21">
        <v>0</v>
      </c>
    </row>
    <row r="124" spans="1:19" ht="31.5" x14ac:dyDescent="0.25">
      <c r="A124" s="8" t="s">
        <v>16</v>
      </c>
      <c r="B124" s="8">
        <v>700605</v>
      </c>
      <c r="C124" s="8" t="s">
        <v>900</v>
      </c>
      <c r="D124" s="21"/>
      <c r="E124" s="21">
        <v>2.33</v>
      </c>
      <c r="F124" s="74">
        <f t="shared" si="13"/>
        <v>259200</v>
      </c>
      <c r="G124" s="74">
        <f t="shared" si="14"/>
        <v>114240</v>
      </c>
      <c r="H124" s="21">
        <v>1.2</v>
      </c>
      <c r="I124" s="74">
        <f t="shared" si="15"/>
        <v>313009.99999999994</v>
      </c>
      <c r="J124" s="74">
        <f t="shared" si="16"/>
        <v>127237.99999999999</v>
      </c>
      <c r="K124" s="21">
        <v>1.1299999999999999</v>
      </c>
      <c r="L124" s="75">
        <f t="shared" si="11"/>
        <v>241478</v>
      </c>
      <c r="M124" s="154">
        <f t="shared" si="12"/>
        <v>572210</v>
      </c>
      <c r="N124" s="153">
        <f t="shared" si="17"/>
        <v>403175.4</v>
      </c>
      <c r="O124" s="74">
        <f t="shared" si="18"/>
        <v>252000</v>
      </c>
      <c r="P124" s="74">
        <f t="shared" si="19"/>
        <v>271200</v>
      </c>
      <c r="Q124" s="74">
        <f t="shared" si="20"/>
        <v>523200</v>
      </c>
      <c r="R124" s="74">
        <f t="shared" si="21"/>
        <v>354165.4</v>
      </c>
      <c r="S124" s="21">
        <v>0</v>
      </c>
    </row>
    <row r="125" spans="1:19" ht="31.5" x14ac:dyDescent="0.25">
      <c r="A125" s="8" t="s">
        <v>16</v>
      </c>
      <c r="B125" s="8">
        <v>700610</v>
      </c>
      <c r="C125" s="8" t="s">
        <v>901</v>
      </c>
      <c r="D125" s="21"/>
      <c r="E125" s="21">
        <v>1.64</v>
      </c>
      <c r="F125" s="74">
        <f t="shared" si="13"/>
        <v>177120</v>
      </c>
      <c r="G125" s="74">
        <f t="shared" si="14"/>
        <v>78064</v>
      </c>
      <c r="H125" s="21">
        <v>0.82</v>
      </c>
      <c r="I125" s="74">
        <f t="shared" si="15"/>
        <v>227140</v>
      </c>
      <c r="J125" s="74">
        <f t="shared" si="16"/>
        <v>92332</v>
      </c>
      <c r="K125" s="21">
        <v>0.82</v>
      </c>
      <c r="L125" s="75">
        <f t="shared" si="11"/>
        <v>170396</v>
      </c>
      <c r="M125" s="154">
        <f t="shared" si="12"/>
        <v>404260</v>
      </c>
      <c r="N125" s="153">
        <f t="shared" si="17"/>
        <v>284982.8</v>
      </c>
      <c r="O125" s="74">
        <f t="shared" si="18"/>
        <v>172200</v>
      </c>
      <c r="P125" s="74">
        <f t="shared" si="19"/>
        <v>196800</v>
      </c>
      <c r="Q125" s="74">
        <f t="shared" si="20"/>
        <v>369000</v>
      </c>
      <c r="R125" s="74">
        <f t="shared" si="21"/>
        <v>249722.8</v>
      </c>
      <c r="S125" s="21">
        <v>0</v>
      </c>
    </row>
    <row r="126" spans="1:19" ht="31.5" x14ac:dyDescent="0.25">
      <c r="A126" s="8" t="s">
        <v>16</v>
      </c>
      <c r="B126" s="8">
        <v>700615</v>
      </c>
      <c r="C126" s="8" t="s">
        <v>902</v>
      </c>
      <c r="D126" s="21"/>
      <c r="E126" s="21">
        <v>1.98</v>
      </c>
      <c r="F126" s="74">
        <f t="shared" si="13"/>
        <v>213840</v>
      </c>
      <c r="G126" s="74">
        <f t="shared" si="14"/>
        <v>94248</v>
      </c>
      <c r="H126" s="21">
        <v>0.99</v>
      </c>
      <c r="I126" s="74">
        <f t="shared" si="15"/>
        <v>274230</v>
      </c>
      <c r="J126" s="74">
        <f t="shared" si="16"/>
        <v>111474</v>
      </c>
      <c r="K126" s="21">
        <v>0.99</v>
      </c>
      <c r="L126" s="75">
        <f t="shared" si="11"/>
        <v>205722</v>
      </c>
      <c r="M126" s="154">
        <f t="shared" si="12"/>
        <v>488070</v>
      </c>
      <c r="N126" s="153">
        <f t="shared" si="17"/>
        <v>344064.6</v>
      </c>
      <c r="O126" s="74">
        <f t="shared" si="18"/>
        <v>207900</v>
      </c>
      <c r="P126" s="74">
        <f t="shared" si="19"/>
        <v>237600</v>
      </c>
      <c r="Q126" s="74">
        <f t="shared" si="20"/>
        <v>445500</v>
      </c>
      <c r="R126" s="74">
        <f t="shared" si="21"/>
        <v>301494.59999999998</v>
      </c>
      <c r="S126" s="21">
        <v>0</v>
      </c>
    </row>
    <row r="127" spans="1:19" ht="19.5" x14ac:dyDescent="0.25">
      <c r="A127" s="8" t="s">
        <v>16</v>
      </c>
      <c r="B127" s="8">
        <v>700620</v>
      </c>
      <c r="C127" s="8" t="s">
        <v>903</v>
      </c>
      <c r="D127" s="21"/>
      <c r="E127" s="21">
        <v>1.32</v>
      </c>
      <c r="F127" s="74">
        <f t="shared" si="13"/>
        <v>142560</v>
      </c>
      <c r="G127" s="74">
        <f t="shared" si="14"/>
        <v>62832</v>
      </c>
      <c r="H127" s="21">
        <v>0.66</v>
      </c>
      <c r="I127" s="74">
        <f t="shared" si="15"/>
        <v>182820</v>
      </c>
      <c r="J127" s="74">
        <f t="shared" si="16"/>
        <v>74316</v>
      </c>
      <c r="K127" s="21">
        <v>0.66</v>
      </c>
      <c r="L127" s="75">
        <f t="shared" si="11"/>
        <v>137148</v>
      </c>
      <c r="M127" s="154">
        <f t="shared" si="12"/>
        <v>325380</v>
      </c>
      <c r="N127" s="153">
        <f t="shared" si="17"/>
        <v>229376.40000000002</v>
      </c>
      <c r="O127" s="74">
        <f t="shared" si="18"/>
        <v>138600</v>
      </c>
      <c r="P127" s="74">
        <f t="shared" si="19"/>
        <v>158400</v>
      </c>
      <c r="Q127" s="74">
        <f t="shared" si="20"/>
        <v>297000</v>
      </c>
      <c r="R127" s="74">
        <f t="shared" si="21"/>
        <v>200996.40000000002</v>
      </c>
      <c r="S127" s="21">
        <v>0</v>
      </c>
    </row>
    <row r="128" spans="1:19" ht="19.5" x14ac:dyDescent="0.25">
      <c r="A128" s="8" t="s">
        <v>16</v>
      </c>
      <c r="B128" s="8">
        <v>700625</v>
      </c>
      <c r="C128" s="8" t="s">
        <v>904</v>
      </c>
      <c r="D128" s="21"/>
      <c r="E128" s="21">
        <v>1.64</v>
      </c>
      <c r="F128" s="74">
        <f t="shared" si="13"/>
        <v>177120</v>
      </c>
      <c r="G128" s="74">
        <f t="shared" si="14"/>
        <v>78064</v>
      </c>
      <c r="H128" s="21">
        <v>0.82</v>
      </c>
      <c r="I128" s="74">
        <f t="shared" si="15"/>
        <v>227140</v>
      </c>
      <c r="J128" s="74">
        <f t="shared" si="16"/>
        <v>92332</v>
      </c>
      <c r="K128" s="21">
        <v>0.82</v>
      </c>
      <c r="L128" s="75">
        <f t="shared" si="11"/>
        <v>170396</v>
      </c>
      <c r="M128" s="154">
        <f t="shared" si="12"/>
        <v>404260</v>
      </c>
      <c r="N128" s="153">
        <f t="shared" si="17"/>
        <v>284982.8</v>
      </c>
      <c r="O128" s="74">
        <f t="shared" si="18"/>
        <v>172200</v>
      </c>
      <c r="P128" s="74">
        <f t="shared" si="19"/>
        <v>196800</v>
      </c>
      <c r="Q128" s="74">
        <f t="shared" si="20"/>
        <v>369000</v>
      </c>
      <c r="R128" s="74">
        <f t="shared" si="21"/>
        <v>249722.8</v>
      </c>
      <c r="S128" s="21">
        <v>0</v>
      </c>
    </row>
    <row r="129" spans="1:19" ht="47.25" x14ac:dyDescent="0.25">
      <c r="A129" s="8" t="s">
        <v>16</v>
      </c>
      <c r="B129" s="8">
        <v>700630</v>
      </c>
      <c r="C129" s="8" t="s">
        <v>905</v>
      </c>
      <c r="D129" s="21"/>
      <c r="E129" s="21">
        <v>2.0300000000000002</v>
      </c>
      <c r="F129" s="74">
        <f t="shared" si="13"/>
        <v>211680</v>
      </c>
      <c r="G129" s="74">
        <f t="shared" si="14"/>
        <v>93296</v>
      </c>
      <c r="H129" s="21">
        <v>0.98</v>
      </c>
      <c r="I129" s="74">
        <f t="shared" si="15"/>
        <v>290850</v>
      </c>
      <c r="J129" s="74">
        <f t="shared" si="16"/>
        <v>118230</v>
      </c>
      <c r="K129" s="21">
        <v>1.05</v>
      </c>
      <c r="L129" s="75">
        <f t="shared" si="11"/>
        <v>211526</v>
      </c>
      <c r="M129" s="154">
        <f t="shared" si="12"/>
        <v>502530</v>
      </c>
      <c r="N129" s="153">
        <f t="shared" si="17"/>
        <v>354461.80000000005</v>
      </c>
      <c r="O129" s="74">
        <f t="shared" si="18"/>
        <v>205800</v>
      </c>
      <c r="P129" s="74">
        <f t="shared" si="19"/>
        <v>252000</v>
      </c>
      <c r="Q129" s="74">
        <f t="shared" si="20"/>
        <v>457800</v>
      </c>
      <c r="R129" s="74">
        <f t="shared" si="21"/>
        <v>309731.80000000005</v>
      </c>
      <c r="S129" s="21">
        <v>0</v>
      </c>
    </row>
    <row r="130" spans="1:19" ht="31.5" x14ac:dyDescent="0.25">
      <c r="A130" s="8" t="s">
        <v>16</v>
      </c>
      <c r="B130" s="8">
        <v>700635</v>
      </c>
      <c r="C130" s="8" t="s">
        <v>906</v>
      </c>
      <c r="D130" s="21"/>
      <c r="E130" s="21">
        <v>2.1800000000000002</v>
      </c>
      <c r="F130" s="74">
        <f t="shared" si="13"/>
        <v>235440.00000000003</v>
      </c>
      <c r="G130" s="74">
        <f t="shared" si="14"/>
        <v>103768.00000000001</v>
      </c>
      <c r="H130" s="21">
        <v>1.0900000000000001</v>
      </c>
      <c r="I130" s="74">
        <f t="shared" si="15"/>
        <v>301930</v>
      </c>
      <c r="J130" s="74">
        <f t="shared" si="16"/>
        <v>122734.00000000001</v>
      </c>
      <c r="K130" s="21">
        <v>1.0900000000000001</v>
      </c>
      <c r="L130" s="75">
        <f t="shared" si="11"/>
        <v>226502.00000000003</v>
      </c>
      <c r="M130" s="154">
        <f t="shared" si="12"/>
        <v>537370</v>
      </c>
      <c r="N130" s="153">
        <f t="shared" si="17"/>
        <v>378818.6</v>
      </c>
      <c r="O130" s="74">
        <f t="shared" si="18"/>
        <v>228900.00000000003</v>
      </c>
      <c r="P130" s="74">
        <f t="shared" si="19"/>
        <v>261600.00000000003</v>
      </c>
      <c r="Q130" s="74">
        <f t="shared" si="20"/>
        <v>490500.00000000006</v>
      </c>
      <c r="R130" s="76">
        <f t="shared" si="21"/>
        <v>331948.60000000003</v>
      </c>
      <c r="S130" s="21">
        <v>0</v>
      </c>
    </row>
    <row r="131" spans="1:19" ht="31.5" x14ac:dyDescent="0.25">
      <c r="A131" s="8" t="s">
        <v>16</v>
      </c>
      <c r="B131" s="8">
        <v>700640</v>
      </c>
      <c r="C131" s="8" t="s">
        <v>907</v>
      </c>
      <c r="D131" s="21"/>
      <c r="E131" s="21">
        <v>7.0500000000000007</v>
      </c>
      <c r="F131" s="74">
        <f t="shared" si="13"/>
        <v>786240</v>
      </c>
      <c r="G131" s="74">
        <f t="shared" si="14"/>
        <v>346528</v>
      </c>
      <c r="H131" s="21">
        <v>3.64</v>
      </c>
      <c r="I131" s="74">
        <f t="shared" si="15"/>
        <v>944570</v>
      </c>
      <c r="J131" s="74">
        <f t="shared" si="16"/>
        <v>383966</v>
      </c>
      <c r="K131" s="21">
        <v>3.41</v>
      </c>
      <c r="L131" s="75">
        <f>J131+G131</f>
        <v>730494</v>
      </c>
      <c r="M131" s="154">
        <f>I131+F131</f>
        <v>1730810</v>
      </c>
      <c r="N131" s="153">
        <f t="shared" si="17"/>
        <v>1219464.2</v>
      </c>
      <c r="O131" s="74">
        <f t="shared" si="18"/>
        <v>764400</v>
      </c>
      <c r="P131" s="74">
        <f t="shared" si="19"/>
        <v>818400</v>
      </c>
      <c r="Q131" s="74">
        <f t="shared" si="20"/>
        <v>1582800</v>
      </c>
      <c r="R131" s="74">
        <f t="shared" si="21"/>
        <v>1071454.2</v>
      </c>
      <c r="S131" s="21">
        <v>0</v>
      </c>
    </row>
    <row r="132" spans="1:19" ht="31.5" x14ac:dyDescent="0.25">
      <c r="A132" s="8" t="s">
        <v>16</v>
      </c>
      <c r="B132" s="8">
        <v>700645</v>
      </c>
      <c r="C132" s="8" t="s">
        <v>908</v>
      </c>
      <c r="D132" s="21"/>
      <c r="E132" s="21">
        <v>1.4100000000000001</v>
      </c>
      <c r="F132" s="74">
        <f>H132*216000</f>
        <v>144720</v>
      </c>
      <c r="G132" s="74">
        <f>H132*95200</f>
        <v>63784.000000000007</v>
      </c>
      <c r="H132" s="21">
        <v>0.67</v>
      </c>
      <c r="I132" s="74">
        <f>K132*277000</f>
        <v>204980</v>
      </c>
      <c r="J132" s="74">
        <f>112600*K132</f>
        <v>83324</v>
      </c>
      <c r="K132" s="21">
        <v>0.74</v>
      </c>
      <c r="L132" s="75">
        <f>J132+G132</f>
        <v>147108</v>
      </c>
      <c r="M132" s="154">
        <f>I132+F132</f>
        <v>349700</v>
      </c>
      <c r="N132" s="153">
        <f>M132-(L132*70%)</f>
        <v>246724.40000000002</v>
      </c>
      <c r="O132" s="74">
        <f t="shared" ref="O132:O135" si="22">H132*210000</f>
        <v>140700</v>
      </c>
      <c r="P132" s="74">
        <f t="shared" ref="P132:P135" si="23">K132*240000</f>
        <v>177600</v>
      </c>
      <c r="Q132" s="74">
        <f t="shared" ref="Q132:Q135" si="24">O132+P132</f>
        <v>318300</v>
      </c>
      <c r="R132" s="74">
        <f t="shared" ref="R132:R135" si="25">Q132-(L132*70%)</f>
        <v>215324.40000000002</v>
      </c>
      <c r="S132" s="21">
        <v>0</v>
      </c>
    </row>
    <row r="133" spans="1:19" ht="31.5" x14ac:dyDescent="0.25">
      <c r="A133" s="8" t="s">
        <v>16</v>
      </c>
      <c r="B133" s="8">
        <v>700650</v>
      </c>
      <c r="C133" s="8" t="s">
        <v>909</v>
      </c>
      <c r="D133" s="21"/>
      <c r="E133" s="21">
        <v>1.64</v>
      </c>
      <c r="F133" s="74">
        <f>H133*216000</f>
        <v>177120</v>
      </c>
      <c r="G133" s="74">
        <f>H133*95200</f>
        <v>78064</v>
      </c>
      <c r="H133" s="21">
        <v>0.82</v>
      </c>
      <c r="I133" s="74">
        <f>K133*277000</f>
        <v>227140</v>
      </c>
      <c r="J133" s="74">
        <f>112600*K133</f>
        <v>92332</v>
      </c>
      <c r="K133" s="21">
        <v>0.82</v>
      </c>
      <c r="L133" s="75">
        <f>J133+G133</f>
        <v>170396</v>
      </c>
      <c r="M133" s="154">
        <f>I133+F133</f>
        <v>404260</v>
      </c>
      <c r="N133" s="153">
        <f>M133-(L133*70%)</f>
        <v>284982.8</v>
      </c>
      <c r="O133" s="74">
        <f t="shared" si="22"/>
        <v>172200</v>
      </c>
      <c r="P133" s="74">
        <f t="shared" si="23"/>
        <v>196800</v>
      </c>
      <c r="Q133" s="74">
        <f t="shared" si="24"/>
        <v>369000</v>
      </c>
      <c r="R133" s="74">
        <f t="shared" si="25"/>
        <v>249722.8</v>
      </c>
      <c r="S133" s="21">
        <v>0</v>
      </c>
    </row>
    <row r="134" spans="1:19" ht="31.5" x14ac:dyDescent="0.25">
      <c r="A134" s="1" t="s">
        <v>16</v>
      </c>
      <c r="B134" s="1">
        <v>700655</v>
      </c>
      <c r="C134" s="1" t="s">
        <v>910</v>
      </c>
      <c r="D134" s="72"/>
      <c r="E134" s="72">
        <v>4.8699999999999992</v>
      </c>
      <c r="F134" s="73">
        <f>H134*216000</f>
        <v>600480</v>
      </c>
      <c r="G134" s="73">
        <f>H134*95200</f>
        <v>264656</v>
      </c>
      <c r="H134" s="72">
        <v>2.78</v>
      </c>
      <c r="I134" s="73">
        <f>K134*277000</f>
        <v>578930</v>
      </c>
      <c r="J134" s="73">
        <f>112600*K134</f>
        <v>235333.99999999997</v>
      </c>
      <c r="K134" s="72">
        <v>2.09</v>
      </c>
      <c r="L134" s="95">
        <f>J134+G134</f>
        <v>499990</v>
      </c>
      <c r="M134" s="154">
        <f>I134+F134</f>
        <v>1179410</v>
      </c>
      <c r="N134" s="153">
        <f>M134-(L134*70%)</f>
        <v>829417</v>
      </c>
      <c r="O134" s="73">
        <f t="shared" si="22"/>
        <v>583800</v>
      </c>
      <c r="P134" s="73">
        <f t="shared" si="23"/>
        <v>501599.99999999994</v>
      </c>
      <c r="Q134" s="73">
        <f t="shared" si="24"/>
        <v>1085400</v>
      </c>
      <c r="R134" s="73">
        <f t="shared" si="25"/>
        <v>735407</v>
      </c>
      <c r="S134" s="72">
        <v>0</v>
      </c>
    </row>
    <row r="135" spans="1:19" ht="31.5" x14ac:dyDescent="0.25">
      <c r="A135" s="1" t="s">
        <v>16</v>
      </c>
      <c r="B135" s="1">
        <v>700660</v>
      </c>
      <c r="C135" s="1" t="s">
        <v>911</v>
      </c>
      <c r="D135" s="72"/>
      <c r="E135" s="72">
        <v>7.4499999999999993</v>
      </c>
      <c r="F135" s="73">
        <f>H135*216000</f>
        <v>1028160</v>
      </c>
      <c r="G135" s="73">
        <f>H135*95200</f>
        <v>453152</v>
      </c>
      <c r="H135" s="72">
        <v>4.76</v>
      </c>
      <c r="I135" s="73">
        <f>K135*277000</f>
        <v>745130</v>
      </c>
      <c r="J135" s="73">
        <f>112600*K135</f>
        <v>302894</v>
      </c>
      <c r="K135" s="72">
        <v>2.69</v>
      </c>
      <c r="L135" s="95">
        <f>J135+G135</f>
        <v>756046</v>
      </c>
      <c r="M135" s="154">
        <f>I135+F135</f>
        <v>1773290</v>
      </c>
      <c r="N135" s="153">
        <f>M135-(L135*70%)</f>
        <v>1244057.8</v>
      </c>
      <c r="O135" s="73">
        <f t="shared" si="22"/>
        <v>999600</v>
      </c>
      <c r="P135" s="73">
        <f t="shared" si="23"/>
        <v>645600</v>
      </c>
      <c r="Q135" s="73">
        <f t="shared" si="24"/>
        <v>1645200</v>
      </c>
      <c r="R135" s="73">
        <f t="shared" si="25"/>
        <v>1115967.8</v>
      </c>
      <c r="S135" s="72">
        <v>0</v>
      </c>
    </row>
  </sheetData>
  <mergeCells count="1">
    <mergeCell ref="A1:S1"/>
  </mergeCells>
  <pageMargins left="0.70866141732283472" right="0.70866141732283472" top="0.74803149606299213" bottom="0.35433070866141736"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2859"/>
  <sheetViews>
    <sheetView rightToLeft="1" workbookViewId="0">
      <selection activeCell="F5" sqref="F5"/>
    </sheetView>
  </sheetViews>
  <sheetFormatPr defaultColWidth="9.140625" defaultRowHeight="15" x14ac:dyDescent="0.25"/>
  <cols>
    <col min="1" max="1" width="17" style="9" customWidth="1"/>
    <col min="2" max="2" width="5.42578125" style="7" customWidth="1"/>
    <col min="3" max="3" width="6.85546875" style="7" customWidth="1"/>
    <col min="4" max="4" width="18.85546875" style="10" customWidth="1"/>
    <col min="5" max="5" width="22.28515625" style="7" customWidth="1"/>
    <col min="6" max="6" width="8.28515625" style="7" customWidth="1"/>
    <col min="7" max="7" width="9.85546875" style="7" customWidth="1"/>
    <col min="8" max="8" width="12.28515625" style="7" customWidth="1"/>
    <col min="9" max="9" width="11" style="58" customWidth="1"/>
    <col min="10" max="10" width="5" style="7" customWidth="1"/>
    <col min="11" max="11" width="11.140625" style="7" customWidth="1"/>
    <col min="12" max="12" width="8" style="59" customWidth="1"/>
    <col min="13" max="13" width="8.85546875" style="7" customWidth="1"/>
    <col min="14" max="14" width="13.5703125" style="7" customWidth="1"/>
    <col min="15" max="15" width="10.140625" style="7" customWidth="1"/>
    <col min="16" max="16" width="8.42578125" style="7" customWidth="1"/>
    <col min="17" max="17" width="9" style="58" customWidth="1"/>
    <col min="18" max="18" width="8.85546875" style="59" customWidth="1"/>
    <col min="19" max="19" width="9.7109375" style="7" customWidth="1"/>
    <col min="20" max="20" width="12.28515625" style="7" customWidth="1"/>
    <col min="21" max="21" width="0.42578125" style="7" customWidth="1"/>
    <col min="22" max="22" width="9.140625" style="7" hidden="1" customWidth="1"/>
    <col min="23" max="23" width="9.140625" style="7"/>
    <col min="24" max="24" width="17.140625" customWidth="1"/>
    <col min="25" max="16384" width="9.140625" style="7"/>
  </cols>
  <sheetData>
    <row r="1" spans="1:23" ht="20.25" x14ac:dyDescent="0.25">
      <c r="A1" s="200" t="s">
        <v>913</v>
      </c>
      <c r="B1" s="200"/>
      <c r="C1" s="200"/>
      <c r="D1" s="200"/>
      <c r="E1" s="200"/>
      <c r="F1" s="200"/>
      <c r="G1" s="200"/>
      <c r="H1" s="200"/>
      <c r="I1" s="200"/>
      <c r="J1" s="200"/>
      <c r="K1" s="200"/>
      <c r="L1" s="200"/>
      <c r="M1" s="200"/>
      <c r="N1" s="200"/>
      <c r="O1" s="200"/>
      <c r="P1" s="200"/>
      <c r="Q1" s="61"/>
      <c r="R1" s="62"/>
      <c r="S1" s="61"/>
      <c r="T1" s="61"/>
    </row>
    <row r="2" spans="1:23" ht="36" customHeight="1" x14ac:dyDescent="0.25">
      <c r="A2" s="1" t="s">
        <v>0</v>
      </c>
      <c r="B2" s="1" t="s">
        <v>1</v>
      </c>
      <c r="C2" s="1" t="s">
        <v>2</v>
      </c>
      <c r="D2" s="1" t="s">
        <v>3</v>
      </c>
      <c r="E2" s="1" t="s">
        <v>4</v>
      </c>
      <c r="F2" s="1" t="s">
        <v>5</v>
      </c>
      <c r="G2" s="2" t="s">
        <v>308</v>
      </c>
      <c r="H2" s="2" t="s">
        <v>309</v>
      </c>
      <c r="I2" s="1" t="s">
        <v>6</v>
      </c>
      <c r="J2" s="2" t="s">
        <v>311</v>
      </c>
      <c r="K2" s="2" t="s">
        <v>312</v>
      </c>
      <c r="L2" s="1" t="s">
        <v>7</v>
      </c>
      <c r="M2" s="1" t="s">
        <v>8</v>
      </c>
      <c r="N2" s="2" t="s">
        <v>914</v>
      </c>
      <c r="O2" s="145" t="s">
        <v>9</v>
      </c>
      <c r="P2" s="2" t="s">
        <v>357</v>
      </c>
      <c r="Q2" s="2" t="s">
        <v>2134</v>
      </c>
      <c r="R2" s="2" t="s">
        <v>2135</v>
      </c>
      <c r="S2" s="2" t="s">
        <v>304</v>
      </c>
      <c r="T2" s="87" t="s">
        <v>694</v>
      </c>
    </row>
    <row r="3" spans="1:23" ht="28.5" x14ac:dyDescent="0.25">
      <c r="A3" s="23" t="s">
        <v>10</v>
      </c>
      <c r="B3" s="39"/>
      <c r="C3" s="22">
        <v>100005</v>
      </c>
      <c r="D3" s="38" t="s">
        <v>11</v>
      </c>
      <c r="E3" s="38" t="s">
        <v>12</v>
      </c>
      <c r="F3" s="22">
        <v>3.8</v>
      </c>
      <c r="G3" s="24">
        <v>0</v>
      </c>
      <c r="H3" s="24">
        <v>0</v>
      </c>
      <c r="I3" s="112">
        <v>3.8</v>
      </c>
      <c r="J3" s="24">
        <f>L3*221400</f>
        <v>0</v>
      </c>
      <c r="K3" s="24">
        <f>L3*97600</f>
        <v>0</v>
      </c>
      <c r="L3" s="112"/>
      <c r="M3" s="22">
        <v>0</v>
      </c>
      <c r="N3" s="25">
        <f>F3*380000</f>
        <v>1444000</v>
      </c>
      <c r="O3" s="146">
        <v>0</v>
      </c>
      <c r="P3" s="25">
        <v>0</v>
      </c>
      <c r="Q3" s="45">
        <f>I3*350000</f>
        <v>1330000</v>
      </c>
      <c r="R3" s="24">
        <f>L3*350000</f>
        <v>0</v>
      </c>
      <c r="S3" s="111">
        <f t="shared" ref="S3:S48" si="0">Q3+R3</f>
        <v>1330000</v>
      </c>
      <c r="T3" s="111">
        <f>S3-(O3*70%)</f>
        <v>1330000</v>
      </c>
    </row>
    <row r="4" spans="1:23" ht="136.5" customHeight="1" x14ac:dyDescent="0.25">
      <c r="A4" s="23" t="s">
        <v>13</v>
      </c>
      <c r="B4" s="39"/>
      <c r="C4" s="22">
        <v>100010</v>
      </c>
      <c r="D4" s="38" t="s">
        <v>14</v>
      </c>
      <c r="E4" s="38" t="s">
        <v>2132</v>
      </c>
      <c r="F4" s="22">
        <v>8.1</v>
      </c>
      <c r="G4" s="24">
        <v>0</v>
      </c>
      <c r="H4" s="24">
        <v>0</v>
      </c>
      <c r="I4" s="112">
        <v>5</v>
      </c>
      <c r="J4" s="24">
        <v>0</v>
      </c>
      <c r="K4" s="24">
        <v>0</v>
      </c>
      <c r="L4" s="112">
        <v>3.1</v>
      </c>
      <c r="M4" s="22">
        <v>0</v>
      </c>
      <c r="N4" s="25">
        <f>F4*380000</f>
        <v>3078000</v>
      </c>
      <c r="O4" s="146">
        <v>0</v>
      </c>
      <c r="P4" s="25">
        <v>0</v>
      </c>
      <c r="Q4" s="45">
        <f>I4*350000</f>
        <v>1750000</v>
      </c>
      <c r="R4" s="24">
        <f>L4*350000</f>
        <v>1085000</v>
      </c>
      <c r="S4" s="111">
        <f t="shared" si="0"/>
        <v>2835000</v>
      </c>
      <c r="T4" s="111">
        <f t="shared" ref="T4:T66" si="1">S4-(O4*70%)</f>
        <v>2835000</v>
      </c>
    </row>
    <row r="5" spans="1:23" ht="121.5" customHeight="1" x14ac:dyDescent="0.25">
      <c r="A5" s="23" t="s">
        <v>15</v>
      </c>
      <c r="B5" s="22" t="s">
        <v>16</v>
      </c>
      <c r="C5" s="22">
        <v>100030</v>
      </c>
      <c r="D5" s="38" t="s">
        <v>17</v>
      </c>
      <c r="E5" s="38" t="s">
        <v>18</v>
      </c>
      <c r="F5" s="22">
        <v>5</v>
      </c>
      <c r="G5" s="24">
        <f t="shared" ref="G5:G22" si="2">I5*216000</f>
        <v>1080000</v>
      </c>
      <c r="H5" s="24">
        <f t="shared" ref="H5:H22" si="3">I5*95200</f>
        <v>476000</v>
      </c>
      <c r="I5" s="112">
        <v>5</v>
      </c>
      <c r="J5" s="24">
        <f t="shared" ref="J5:J22" si="4">L5*277000</f>
        <v>0</v>
      </c>
      <c r="K5" s="24">
        <f t="shared" ref="K5:K22" si="5">L5*112600</f>
        <v>0</v>
      </c>
      <c r="L5" s="112">
        <v>0</v>
      </c>
      <c r="M5" s="22">
        <v>0</v>
      </c>
      <c r="N5" s="25">
        <f t="shared" ref="N5:N22" si="6">G5+J5</f>
        <v>1080000</v>
      </c>
      <c r="O5" s="146">
        <f t="shared" ref="O5:O22" si="7">K5+H5</f>
        <v>476000</v>
      </c>
      <c r="P5" s="25">
        <f t="shared" ref="P5:P22" si="8">N5-(O5*70%)</f>
        <v>746800</v>
      </c>
      <c r="Q5" s="45">
        <f>I5*190000</f>
        <v>950000</v>
      </c>
      <c r="R5" s="24">
        <f>L5*220000</f>
        <v>0</v>
      </c>
      <c r="S5" s="111">
        <f t="shared" si="0"/>
        <v>950000</v>
      </c>
      <c r="T5" s="111">
        <f t="shared" si="1"/>
        <v>616800</v>
      </c>
    </row>
    <row r="6" spans="1:23" ht="40.5" x14ac:dyDescent="0.25">
      <c r="A6" s="23" t="s">
        <v>19</v>
      </c>
      <c r="B6" s="109" t="s">
        <v>16</v>
      </c>
      <c r="C6" s="109">
        <v>100085</v>
      </c>
      <c r="D6" s="110" t="s">
        <v>20</v>
      </c>
      <c r="E6" s="110" t="s">
        <v>21</v>
      </c>
      <c r="F6" s="22">
        <v>2</v>
      </c>
      <c r="G6" s="24">
        <f t="shared" si="2"/>
        <v>432000</v>
      </c>
      <c r="H6" s="24">
        <f t="shared" si="3"/>
        <v>190400</v>
      </c>
      <c r="I6" s="112">
        <v>2</v>
      </c>
      <c r="J6" s="24">
        <f t="shared" si="4"/>
        <v>0</v>
      </c>
      <c r="K6" s="24">
        <f t="shared" si="5"/>
        <v>0</v>
      </c>
      <c r="L6" s="112">
        <v>0</v>
      </c>
      <c r="M6" s="22">
        <v>0</v>
      </c>
      <c r="N6" s="25">
        <f t="shared" si="6"/>
        <v>432000</v>
      </c>
      <c r="O6" s="146">
        <f t="shared" si="7"/>
        <v>190400</v>
      </c>
      <c r="P6" s="25">
        <f t="shared" si="8"/>
        <v>298720</v>
      </c>
      <c r="Q6" s="45">
        <f t="shared" ref="Q6:Q22" si="9">I6*190000</f>
        <v>380000</v>
      </c>
      <c r="R6" s="24">
        <f t="shared" ref="R6:R22" si="10">L6*220000</f>
        <v>0</v>
      </c>
      <c r="S6" s="111">
        <f t="shared" si="0"/>
        <v>380000</v>
      </c>
      <c r="T6" s="111">
        <f t="shared" si="1"/>
        <v>246720</v>
      </c>
    </row>
    <row r="7" spans="1:23" ht="40.5" x14ac:dyDescent="0.25">
      <c r="A7" s="23" t="s">
        <v>19</v>
      </c>
      <c r="B7" s="109" t="s">
        <v>16</v>
      </c>
      <c r="C7" s="109">
        <v>100087</v>
      </c>
      <c r="D7" s="110" t="s">
        <v>22</v>
      </c>
      <c r="E7" s="110" t="s">
        <v>21</v>
      </c>
      <c r="F7" s="22">
        <v>3</v>
      </c>
      <c r="G7" s="24">
        <f t="shared" si="2"/>
        <v>648000</v>
      </c>
      <c r="H7" s="24">
        <f t="shared" si="3"/>
        <v>285600</v>
      </c>
      <c r="I7" s="112">
        <v>3</v>
      </c>
      <c r="J7" s="24">
        <f t="shared" si="4"/>
        <v>0</v>
      </c>
      <c r="K7" s="24">
        <f t="shared" si="5"/>
        <v>0</v>
      </c>
      <c r="L7" s="112">
        <v>0</v>
      </c>
      <c r="M7" s="22">
        <v>0</v>
      </c>
      <c r="N7" s="25">
        <f t="shared" si="6"/>
        <v>648000</v>
      </c>
      <c r="O7" s="146">
        <f t="shared" si="7"/>
        <v>285600</v>
      </c>
      <c r="P7" s="25">
        <f t="shared" si="8"/>
        <v>448080</v>
      </c>
      <c r="Q7" s="45">
        <f t="shared" si="9"/>
        <v>570000</v>
      </c>
      <c r="R7" s="24">
        <f t="shared" si="10"/>
        <v>0</v>
      </c>
      <c r="S7" s="111">
        <f t="shared" si="0"/>
        <v>570000</v>
      </c>
      <c r="T7" s="111">
        <f t="shared" si="1"/>
        <v>370080</v>
      </c>
    </row>
    <row r="8" spans="1:23" ht="128.25" x14ac:dyDescent="0.25">
      <c r="A8" s="23" t="s">
        <v>23</v>
      </c>
      <c r="B8" s="109" t="s">
        <v>16</v>
      </c>
      <c r="C8" s="109">
        <v>100100</v>
      </c>
      <c r="D8" s="110" t="s">
        <v>24</v>
      </c>
      <c r="E8" s="110" t="s">
        <v>25</v>
      </c>
      <c r="F8" s="22">
        <v>4</v>
      </c>
      <c r="G8" s="24">
        <f t="shared" si="2"/>
        <v>864000</v>
      </c>
      <c r="H8" s="24">
        <f t="shared" si="3"/>
        <v>380800</v>
      </c>
      <c r="I8" s="112">
        <v>4</v>
      </c>
      <c r="J8" s="24">
        <f t="shared" si="4"/>
        <v>0</v>
      </c>
      <c r="K8" s="24">
        <f t="shared" si="5"/>
        <v>0</v>
      </c>
      <c r="L8" s="112">
        <v>0</v>
      </c>
      <c r="M8" s="22">
        <v>0</v>
      </c>
      <c r="N8" s="25">
        <f t="shared" si="6"/>
        <v>864000</v>
      </c>
      <c r="O8" s="146">
        <f t="shared" si="7"/>
        <v>380800</v>
      </c>
      <c r="P8" s="25">
        <f t="shared" si="8"/>
        <v>597440</v>
      </c>
      <c r="Q8" s="45">
        <f t="shared" si="9"/>
        <v>760000</v>
      </c>
      <c r="R8" s="24">
        <f t="shared" si="10"/>
        <v>0</v>
      </c>
      <c r="S8" s="111">
        <f t="shared" si="0"/>
        <v>760000</v>
      </c>
      <c r="T8" s="111">
        <f t="shared" si="1"/>
        <v>493440</v>
      </c>
    </row>
    <row r="9" spans="1:23" ht="40.5" x14ac:dyDescent="0.25">
      <c r="A9" s="23" t="s">
        <v>26</v>
      </c>
      <c r="B9" s="112" t="s">
        <v>16</v>
      </c>
      <c r="C9" s="112">
        <v>100135</v>
      </c>
      <c r="D9" s="113" t="s">
        <v>27</v>
      </c>
      <c r="E9" s="113" t="s">
        <v>25</v>
      </c>
      <c r="F9" s="22">
        <v>2</v>
      </c>
      <c r="G9" s="24">
        <f t="shared" si="2"/>
        <v>432000</v>
      </c>
      <c r="H9" s="24">
        <f t="shared" si="3"/>
        <v>190400</v>
      </c>
      <c r="I9" s="112">
        <v>2</v>
      </c>
      <c r="J9" s="24">
        <f t="shared" si="4"/>
        <v>0</v>
      </c>
      <c r="K9" s="24">
        <f t="shared" si="5"/>
        <v>0</v>
      </c>
      <c r="L9" s="112">
        <v>0</v>
      </c>
      <c r="M9" s="22">
        <v>0</v>
      </c>
      <c r="N9" s="25">
        <f t="shared" si="6"/>
        <v>432000</v>
      </c>
      <c r="O9" s="146">
        <f t="shared" si="7"/>
        <v>190400</v>
      </c>
      <c r="P9" s="25">
        <f t="shared" si="8"/>
        <v>298720</v>
      </c>
      <c r="Q9" s="45">
        <f t="shared" si="9"/>
        <v>380000</v>
      </c>
      <c r="R9" s="24">
        <f t="shared" si="10"/>
        <v>0</v>
      </c>
      <c r="S9" s="111">
        <f t="shared" si="0"/>
        <v>380000</v>
      </c>
      <c r="T9" s="111">
        <f t="shared" si="1"/>
        <v>246720</v>
      </c>
      <c r="W9" s="7" t="s">
        <v>2312</v>
      </c>
    </row>
    <row r="10" spans="1:23" ht="57" customHeight="1" x14ac:dyDescent="0.25">
      <c r="A10" s="23" t="s">
        <v>28</v>
      </c>
      <c r="B10" s="112" t="s">
        <v>16</v>
      </c>
      <c r="C10" s="112">
        <v>100140</v>
      </c>
      <c r="D10" s="113" t="s">
        <v>29</v>
      </c>
      <c r="E10" s="113" t="s">
        <v>25</v>
      </c>
      <c r="F10" s="22">
        <v>5.0999999999999996</v>
      </c>
      <c r="G10" s="24">
        <f t="shared" si="2"/>
        <v>1101600</v>
      </c>
      <c r="H10" s="24">
        <f t="shared" si="3"/>
        <v>485519.99999999994</v>
      </c>
      <c r="I10" s="112">
        <v>5.0999999999999996</v>
      </c>
      <c r="J10" s="24">
        <f t="shared" si="4"/>
        <v>0</v>
      </c>
      <c r="K10" s="24">
        <f t="shared" si="5"/>
        <v>0</v>
      </c>
      <c r="L10" s="112">
        <v>0</v>
      </c>
      <c r="M10" s="22">
        <v>0</v>
      </c>
      <c r="N10" s="25">
        <f t="shared" si="6"/>
        <v>1101600</v>
      </c>
      <c r="O10" s="146">
        <f t="shared" si="7"/>
        <v>485519.99999999994</v>
      </c>
      <c r="P10" s="25">
        <f t="shared" si="8"/>
        <v>761736</v>
      </c>
      <c r="Q10" s="45">
        <f t="shared" si="9"/>
        <v>968999.99999999988</v>
      </c>
      <c r="R10" s="24">
        <f t="shared" si="10"/>
        <v>0</v>
      </c>
      <c r="S10" s="111">
        <f t="shared" si="0"/>
        <v>968999.99999999988</v>
      </c>
      <c r="T10" s="111">
        <f t="shared" si="1"/>
        <v>629136</v>
      </c>
      <c r="W10" s="7" t="s">
        <v>2313</v>
      </c>
    </row>
    <row r="11" spans="1:23" ht="67.5" x14ac:dyDescent="0.25">
      <c r="A11" s="23" t="s">
        <v>30</v>
      </c>
      <c r="B11" s="115" t="s">
        <v>31</v>
      </c>
      <c r="C11" s="115">
        <v>100220</v>
      </c>
      <c r="D11" s="116" t="s">
        <v>32</v>
      </c>
      <c r="E11" s="116"/>
      <c r="F11" s="22">
        <v>1.5</v>
      </c>
      <c r="G11" s="24">
        <f t="shared" si="2"/>
        <v>324000</v>
      </c>
      <c r="H11" s="24">
        <f t="shared" si="3"/>
        <v>142800</v>
      </c>
      <c r="I11" s="112">
        <v>1.5</v>
      </c>
      <c r="J11" s="24">
        <f t="shared" si="4"/>
        <v>0</v>
      </c>
      <c r="K11" s="24">
        <f t="shared" si="5"/>
        <v>0</v>
      </c>
      <c r="L11" s="112">
        <v>0</v>
      </c>
      <c r="M11" s="22">
        <v>0</v>
      </c>
      <c r="N11" s="25">
        <f t="shared" si="6"/>
        <v>324000</v>
      </c>
      <c r="O11" s="146">
        <f t="shared" si="7"/>
        <v>142800</v>
      </c>
      <c r="P11" s="25">
        <f t="shared" si="8"/>
        <v>224040</v>
      </c>
      <c r="Q11" s="45">
        <f t="shared" si="9"/>
        <v>285000</v>
      </c>
      <c r="R11" s="24">
        <f t="shared" si="10"/>
        <v>0</v>
      </c>
      <c r="S11" s="111">
        <f t="shared" si="0"/>
        <v>285000</v>
      </c>
      <c r="T11" s="111">
        <f t="shared" si="1"/>
        <v>185040</v>
      </c>
    </row>
    <row r="12" spans="1:23" ht="54" x14ac:dyDescent="0.25">
      <c r="A12" s="23" t="s">
        <v>30</v>
      </c>
      <c r="B12" s="115" t="s">
        <v>16</v>
      </c>
      <c r="C12" s="115">
        <v>100225</v>
      </c>
      <c r="D12" s="116" t="s">
        <v>33</v>
      </c>
      <c r="E12" s="116"/>
      <c r="F12" s="22">
        <v>4</v>
      </c>
      <c r="G12" s="24">
        <f t="shared" si="2"/>
        <v>864000</v>
      </c>
      <c r="H12" s="24">
        <f t="shared" si="3"/>
        <v>380800</v>
      </c>
      <c r="I12" s="112">
        <v>4</v>
      </c>
      <c r="J12" s="24">
        <f t="shared" si="4"/>
        <v>0</v>
      </c>
      <c r="K12" s="24">
        <f t="shared" si="5"/>
        <v>0</v>
      </c>
      <c r="L12" s="112">
        <v>0</v>
      </c>
      <c r="M12" s="22">
        <v>0</v>
      </c>
      <c r="N12" s="25">
        <f t="shared" si="6"/>
        <v>864000</v>
      </c>
      <c r="O12" s="146">
        <f t="shared" si="7"/>
        <v>380800</v>
      </c>
      <c r="P12" s="25">
        <f t="shared" si="8"/>
        <v>597440</v>
      </c>
      <c r="Q12" s="45">
        <f t="shared" si="9"/>
        <v>760000</v>
      </c>
      <c r="R12" s="24">
        <f t="shared" si="10"/>
        <v>0</v>
      </c>
      <c r="S12" s="111">
        <f t="shared" si="0"/>
        <v>760000</v>
      </c>
      <c r="T12" s="111">
        <f t="shared" si="1"/>
        <v>493440</v>
      </c>
    </row>
    <row r="13" spans="1:23" ht="28.5" x14ac:dyDescent="0.25">
      <c r="A13" s="102" t="s">
        <v>34</v>
      </c>
      <c r="B13" s="44" t="s">
        <v>16</v>
      </c>
      <c r="C13" s="44">
        <v>100506</v>
      </c>
      <c r="D13" s="103" t="s">
        <v>35</v>
      </c>
      <c r="E13" s="103" t="s">
        <v>36</v>
      </c>
      <c r="F13" s="44">
        <v>1</v>
      </c>
      <c r="G13" s="45">
        <f t="shared" si="2"/>
        <v>216000</v>
      </c>
      <c r="H13" s="45">
        <f t="shared" si="3"/>
        <v>95200</v>
      </c>
      <c r="I13" s="112">
        <v>1</v>
      </c>
      <c r="J13" s="45">
        <f t="shared" si="4"/>
        <v>0</v>
      </c>
      <c r="K13" s="45">
        <f t="shared" si="5"/>
        <v>0</v>
      </c>
      <c r="L13" s="112">
        <v>0</v>
      </c>
      <c r="M13" s="44">
        <v>0</v>
      </c>
      <c r="N13" s="45">
        <f t="shared" si="6"/>
        <v>216000</v>
      </c>
      <c r="O13" s="146">
        <f t="shared" si="7"/>
        <v>95200</v>
      </c>
      <c r="P13" s="45">
        <f t="shared" si="8"/>
        <v>149360</v>
      </c>
      <c r="Q13" s="45">
        <f t="shared" si="9"/>
        <v>190000</v>
      </c>
      <c r="R13" s="45">
        <f t="shared" si="10"/>
        <v>0</v>
      </c>
      <c r="S13" s="45">
        <f t="shared" si="0"/>
        <v>190000</v>
      </c>
      <c r="T13" s="45">
        <f t="shared" si="1"/>
        <v>123360</v>
      </c>
    </row>
    <row r="14" spans="1:23" ht="40.5" x14ac:dyDescent="0.25">
      <c r="A14" s="102" t="s">
        <v>37</v>
      </c>
      <c r="B14" s="44" t="s">
        <v>16</v>
      </c>
      <c r="C14" s="44">
        <v>100507</v>
      </c>
      <c r="D14" s="103" t="s">
        <v>38</v>
      </c>
      <c r="E14" s="103" t="s">
        <v>36</v>
      </c>
      <c r="F14" s="44">
        <v>1.5</v>
      </c>
      <c r="G14" s="45">
        <f t="shared" si="2"/>
        <v>324000</v>
      </c>
      <c r="H14" s="45">
        <f t="shared" si="3"/>
        <v>142800</v>
      </c>
      <c r="I14" s="112">
        <v>1.5</v>
      </c>
      <c r="J14" s="45">
        <f t="shared" si="4"/>
        <v>0</v>
      </c>
      <c r="K14" s="45">
        <f t="shared" si="5"/>
        <v>0</v>
      </c>
      <c r="L14" s="112">
        <v>0</v>
      </c>
      <c r="M14" s="44">
        <v>0</v>
      </c>
      <c r="N14" s="45">
        <f t="shared" si="6"/>
        <v>324000</v>
      </c>
      <c r="O14" s="146">
        <f t="shared" si="7"/>
        <v>142800</v>
      </c>
      <c r="P14" s="45">
        <f t="shared" si="8"/>
        <v>224040</v>
      </c>
      <c r="Q14" s="45">
        <f t="shared" si="9"/>
        <v>285000</v>
      </c>
      <c r="R14" s="45">
        <f t="shared" si="10"/>
        <v>0</v>
      </c>
      <c r="S14" s="45">
        <f t="shared" si="0"/>
        <v>285000</v>
      </c>
      <c r="T14" s="45">
        <f t="shared" si="1"/>
        <v>185040</v>
      </c>
    </row>
    <row r="15" spans="1:23" ht="27" x14ac:dyDescent="0.25">
      <c r="A15" s="23" t="s">
        <v>39</v>
      </c>
      <c r="B15" s="22" t="s">
        <v>16</v>
      </c>
      <c r="C15" s="22">
        <v>100511</v>
      </c>
      <c r="D15" s="38" t="s">
        <v>40</v>
      </c>
      <c r="E15" s="38" t="s">
        <v>41</v>
      </c>
      <c r="F15" s="22">
        <v>0.5</v>
      </c>
      <c r="G15" s="24">
        <f t="shared" si="2"/>
        <v>108000</v>
      </c>
      <c r="H15" s="24">
        <f t="shared" si="3"/>
        <v>47600</v>
      </c>
      <c r="I15" s="112">
        <v>0.5</v>
      </c>
      <c r="J15" s="24">
        <f t="shared" si="4"/>
        <v>0</v>
      </c>
      <c r="K15" s="24">
        <f t="shared" si="5"/>
        <v>0</v>
      </c>
      <c r="L15" s="112">
        <v>0</v>
      </c>
      <c r="M15" s="22">
        <v>0</v>
      </c>
      <c r="N15" s="25">
        <f t="shared" si="6"/>
        <v>108000</v>
      </c>
      <c r="O15" s="146">
        <f t="shared" si="7"/>
        <v>47600</v>
      </c>
      <c r="P15" s="25">
        <f t="shared" si="8"/>
        <v>74680</v>
      </c>
      <c r="Q15" s="45">
        <f t="shared" si="9"/>
        <v>95000</v>
      </c>
      <c r="R15" s="24">
        <f t="shared" si="10"/>
        <v>0</v>
      </c>
      <c r="S15" s="111">
        <f t="shared" si="0"/>
        <v>95000</v>
      </c>
      <c r="T15" s="111">
        <f t="shared" si="1"/>
        <v>61680</v>
      </c>
    </row>
    <row r="16" spans="1:23" ht="27" x14ac:dyDescent="0.25">
      <c r="A16" s="23" t="s">
        <v>42</v>
      </c>
      <c r="B16" s="22" t="s">
        <v>16</v>
      </c>
      <c r="C16" s="22">
        <v>100512</v>
      </c>
      <c r="D16" s="38" t="s">
        <v>43</v>
      </c>
      <c r="E16" s="38" t="s">
        <v>36</v>
      </c>
      <c r="F16" s="22">
        <v>1</v>
      </c>
      <c r="G16" s="24">
        <f t="shared" si="2"/>
        <v>216000</v>
      </c>
      <c r="H16" s="24">
        <f t="shared" si="3"/>
        <v>95200</v>
      </c>
      <c r="I16" s="112">
        <v>1</v>
      </c>
      <c r="J16" s="24">
        <f t="shared" si="4"/>
        <v>0</v>
      </c>
      <c r="K16" s="24">
        <f t="shared" si="5"/>
        <v>0</v>
      </c>
      <c r="L16" s="112">
        <v>0</v>
      </c>
      <c r="M16" s="22">
        <v>0</v>
      </c>
      <c r="N16" s="25">
        <f t="shared" si="6"/>
        <v>216000</v>
      </c>
      <c r="O16" s="146">
        <f t="shared" si="7"/>
        <v>95200</v>
      </c>
      <c r="P16" s="25">
        <f t="shared" si="8"/>
        <v>149360</v>
      </c>
      <c r="Q16" s="45">
        <f t="shared" si="9"/>
        <v>190000</v>
      </c>
      <c r="R16" s="24">
        <f t="shared" si="10"/>
        <v>0</v>
      </c>
      <c r="S16" s="111">
        <f t="shared" si="0"/>
        <v>190000</v>
      </c>
      <c r="T16" s="111">
        <f t="shared" si="1"/>
        <v>123360</v>
      </c>
    </row>
    <row r="17" spans="1:20" ht="27" x14ac:dyDescent="0.25">
      <c r="A17" s="23" t="s">
        <v>44</v>
      </c>
      <c r="B17" s="22" t="s">
        <v>16</v>
      </c>
      <c r="C17" s="22">
        <v>100555</v>
      </c>
      <c r="D17" s="38" t="s">
        <v>45</v>
      </c>
      <c r="E17" s="38"/>
      <c r="F17" s="22">
        <v>4</v>
      </c>
      <c r="G17" s="24">
        <f t="shared" si="2"/>
        <v>864000</v>
      </c>
      <c r="H17" s="24">
        <f t="shared" si="3"/>
        <v>380800</v>
      </c>
      <c r="I17" s="112">
        <v>4</v>
      </c>
      <c r="J17" s="24">
        <f t="shared" si="4"/>
        <v>0</v>
      </c>
      <c r="K17" s="24">
        <f t="shared" si="5"/>
        <v>0</v>
      </c>
      <c r="L17" s="112">
        <v>0</v>
      </c>
      <c r="M17" s="22">
        <v>0</v>
      </c>
      <c r="N17" s="25">
        <f t="shared" si="6"/>
        <v>864000</v>
      </c>
      <c r="O17" s="146">
        <f t="shared" si="7"/>
        <v>380800</v>
      </c>
      <c r="P17" s="25">
        <f t="shared" si="8"/>
        <v>597440</v>
      </c>
      <c r="Q17" s="45">
        <f t="shared" si="9"/>
        <v>760000</v>
      </c>
      <c r="R17" s="24">
        <f t="shared" si="10"/>
        <v>0</v>
      </c>
      <c r="S17" s="111">
        <f t="shared" si="0"/>
        <v>760000</v>
      </c>
      <c r="T17" s="111">
        <f t="shared" si="1"/>
        <v>493440</v>
      </c>
    </row>
    <row r="18" spans="1:20" ht="54" x14ac:dyDescent="0.25">
      <c r="A18" s="23" t="s">
        <v>46</v>
      </c>
      <c r="B18" s="22" t="s">
        <v>16</v>
      </c>
      <c r="C18" s="22">
        <v>100560</v>
      </c>
      <c r="D18" s="38" t="s">
        <v>47</v>
      </c>
      <c r="E18" s="38"/>
      <c r="F18" s="22">
        <v>8</v>
      </c>
      <c r="G18" s="24">
        <f t="shared" si="2"/>
        <v>1728000</v>
      </c>
      <c r="H18" s="24">
        <f t="shared" si="3"/>
        <v>761600</v>
      </c>
      <c r="I18" s="112">
        <v>8</v>
      </c>
      <c r="J18" s="24">
        <f t="shared" si="4"/>
        <v>0</v>
      </c>
      <c r="K18" s="24">
        <f t="shared" si="5"/>
        <v>0</v>
      </c>
      <c r="L18" s="112">
        <v>0</v>
      </c>
      <c r="M18" s="22">
        <v>2</v>
      </c>
      <c r="N18" s="25">
        <f t="shared" si="6"/>
        <v>1728000</v>
      </c>
      <c r="O18" s="146">
        <f t="shared" si="7"/>
        <v>761600</v>
      </c>
      <c r="P18" s="25">
        <f t="shared" si="8"/>
        <v>1194880</v>
      </c>
      <c r="Q18" s="45">
        <f t="shared" si="9"/>
        <v>1520000</v>
      </c>
      <c r="R18" s="24">
        <f t="shared" si="10"/>
        <v>0</v>
      </c>
      <c r="S18" s="111">
        <f t="shared" si="0"/>
        <v>1520000</v>
      </c>
      <c r="T18" s="111">
        <f t="shared" si="1"/>
        <v>986880</v>
      </c>
    </row>
    <row r="19" spans="1:20" ht="40.5" x14ac:dyDescent="0.25">
      <c r="A19" s="23" t="s">
        <v>48</v>
      </c>
      <c r="B19" s="22" t="s">
        <v>49</v>
      </c>
      <c r="C19" s="22">
        <v>100595</v>
      </c>
      <c r="D19" s="38" t="s">
        <v>50</v>
      </c>
      <c r="E19" s="38" t="s">
        <v>51</v>
      </c>
      <c r="F19" s="22">
        <v>4.8</v>
      </c>
      <c r="G19" s="24">
        <f t="shared" si="2"/>
        <v>777600</v>
      </c>
      <c r="H19" s="24">
        <f t="shared" si="3"/>
        <v>342720</v>
      </c>
      <c r="I19" s="112">
        <v>3.6</v>
      </c>
      <c r="J19" s="24">
        <f t="shared" si="4"/>
        <v>332400</v>
      </c>
      <c r="K19" s="24">
        <f t="shared" si="5"/>
        <v>135120</v>
      </c>
      <c r="L19" s="112">
        <v>1.2</v>
      </c>
      <c r="M19" s="22">
        <v>0</v>
      </c>
      <c r="N19" s="25">
        <f t="shared" si="6"/>
        <v>1110000</v>
      </c>
      <c r="O19" s="146">
        <f t="shared" si="7"/>
        <v>477840</v>
      </c>
      <c r="P19" s="25">
        <f t="shared" si="8"/>
        <v>775512</v>
      </c>
      <c r="Q19" s="45">
        <f t="shared" si="9"/>
        <v>684000</v>
      </c>
      <c r="R19" s="24">
        <f t="shared" si="10"/>
        <v>264000</v>
      </c>
      <c r="S19" s="111">
        <f t="shared" si="0"/>
        <v>948000</v>
      </c>
      <c r="T19" s="111">
        <f t="shared" si="1"/>
        <v>613512</v>
      </c>
    </row>
    <row r="20" spans="1:20" ht="67.5" x14ac:dyDescent="0.25">
      <c r="A20" s="23" t="s">
        <v>52</v>
      </c>
      <c r="B20" s="44" t="s">
        <v>16</v>
      </c>
      <c r="C20" s="44">
        <v>100605</v>
      </c>
      <c r="D20" s="103" t="s">
        <v>53</v>
      </c>
      <c r="E20" s="103"/>
      <c r="F20" s="22">
        <v>4</v>
      </c>
      <c r="G20" s="24">
        <f t="shared" si="2"/>
        <v>540000</v>
      </c>
      <c r="H20" s="24">
        <f t="shared" si="3"/>
        <v>238000</v>
      </c>
      <c r="I20" s="112">
        <v>2.5</v>
      </c>
      <c r="J20" s="24">
        <f t="shared" si="4"/>
        <v>415500</v>
      </c>
      <c r="K20" s="24">
        <f t="shared" si="5"/>
        <v>168900</v>
      </c>
      <c r="L20" s="112">
        <v>1.5</v>
      </c>
      <c r="M20" s="22">
        <v>2</v>
      </c>
      <c r="N20" s="25">
        <f t="shared" si="6"/>
        <v>955500</v>
      </c>
      <c r="O20" s="146">
        <f t="shared" si="7"/>
        <v>406900</v>
      </c>
      <c r="P20" s="25">
        <f t="shared" si="8"/>
        <v>670670</v>
      </c>
      <c r="Q20" s="45">
        <f>I20*190000</f>
        <v>475000</v>
      </c>
      <c r="R20" s="24">
        <f t="shared" si="10"/>
        <v>330000</v>
      </c>
      <c r="S20" s="111">
        <f t="shared" si="0"/>
        <v>805000</v>
      </c>
      <c r="T20" s="111">
        <f t="shared" si="1"/>
        <v>520170</v>
      </c>
    </row>
    <row r="21" spans="1:20" ht="57" x14ac:dyDescent="0.25">
      <c r="A21" s="23" t="s">
        <v>54</v>
      </c>
      <c r="B21" s="22" t="s">
        <v>16</v>
      </c>
      <c r="C21" s="22">
        <v>100650</v>
      </c>
      <c r="D21" s="38" t="s">
        <v>54</v>
      </c>
      <c r="E21" s="38" t="s">
        <v>55</v>
      </c>
      <c r="F21" s="22">
        <v>3.5</v>
      </c>
      <c r="G21" s="24">
        <f t="shared" si="2"/>
        <v>756000</v>
      </c>
      <c r="H21" s="24">
        <f t="shared" si="3"/>
        <v>333200</v>
      </c>
      <c r="I21" s="112">
        <v>3.5</v>
      </c>
      <c r="J21" s="24">
        <f t="shared" si="4"/>
        <v>0</v>
      </c>
      <c r="K21" s="24">
        <f t="shared" si="5"/>
        <v>0</v>
      </c>
      <c r="L21" s="112">
        <v>0</v>
      </c>
      <c r="M21" s="22">
        <v>0</v>
      </c>
      <c r="N21" s="25">
        <f t="shared" si="6"/>
        <v>756000</v>
      </c>
      <c r="O21" s="146">
        <f t="shared" si="7"/>
        <v>333200</v>
      </c>
      <c r="P21" s="25">
        <f t="shared" si="8"/>
        <v>522760</v>
      </c>
      <c r="Q21" s="45">
        <f t="shared" si="9"/>
        <v>665000</v>
      </c>
      <c r="R21" s="24">
        <f t="shared" si="10"/>
        <v>0</v>
      </c>
      <c r="S21" s="111">
        <f t="shared" si="0"/>
        <v>665000</v>
      </c>
      <c r="T21" s="111">
        <f t="shared" si="1"/>
        <v>431760</v>
      </c>
    </row>
    <row r="22" spans="1:20" ht="57" x14ac:dyDescent="0.25">
      <c r="A22" s="23" t="s">
        <v>56</v>
      </c>
      <c r="B22" s="22" t="s">
        <v>16</v>
      </c>
      <c r="C22" s="22">
        <v>100660</v>
      </c>
      <c r="D22" s="38" t="s">
        <v>57</v>
      </c>
      <c r="E22" s="38" t="s">
        <v>58</v>
      </c>
      <c r="F22" s="22">
        <v>19</v>
      </c>
      <c r="G22" s="24">
        <f t="shared" si="2"/>
        <v>3024000</v>
      </c>
      <c r="H22" s="24">
        <f t="shared" si="3"/>
        <v>1332800</v>
      </c>
      <c r="I22" s="112">
        <v>14</v>
      </c>
      <c r="J22" s="24">
        <f t="shared" si="4"/>
        <v>1385000</v>
      </c>
      <c r="K22" s="24">
        <f t="shared" si="5"/>
        <v>563000</v>
      </c>
      <c r="L22" s="112">
        <v>5</v>
      </c>
      <c r="M22" s="22">
        <v>0</v>
      </c>
      <c r="N22" s="25">
        <f t="shared" si="6"/>
        <v>4409000</v>
      </c>
      <c r="O22" s="146">
        <f t="shared" si="7"/>
        <v>1895800</v>
      </c>
      <c r="P22" s="25">
        <f t="shared" si="8"/>
        <v>3081940</v>
      </c>
      <c r="Q22" s="45">
        <f t="shared" si="9"/>
        <v>2660000</v>
      </c>
      <c r="R22" s="24">
        <f t="shared" si="10"/>
        <v>1100000</v>
      </c>
      <c r="S22" s="111">
        <f t="shared" si="0"/>
        <v>3760000</v>
      </c>
      <c r="T22" s="111">
        <f t="shared" si="1"/>
        <v>2432940</v>
      </c>
    </row>
    <row r="23" spans="1:20" ht="24" customHeight="1" x14ac:dyDescent="0.25">
      <c r="A23" s="23" t="s">
        <v>59</v>
      </c>
      <c r="B23" s="39"/>
      <c r="C23" s="22">
        <v>100665</v>
      </c>
      <c r="D23" s="38" t="s">
        <v>59</v>
      </c>
      <c r="E23" s="38"/>
      <c r="F23" s="22">
        <v>10</v>
      </c>
      <c r="G23" s="24">
        <v>0</v>
      </c>
      <c r="H23" s="24">
        <v>0</v>
      </c>
      <c r="I23" s="112">
        <v>10</v>
      </c>
      <c r="J23" s="24">
        <f>L23*221400</f>
        <v>0</v>
      </c>
      <c r="K23" s="24">
        <f>L23*97600</f>
        <v>0</v>
      </c>
      <c r="L23" s="112">
        <v>0</v>
      </c>
      <c r="M23" s="22">
        <v>0</v>
      </c>
      <c r="N23" s="25">
        <f>F23*380000</f>
        <v>3800000</v>
      </c>
      <c r="O23" s="146">
        <v>0</v>
      </c>
      <c r="P23" s="25">
        <v>0</v>
      </c>
      <c r="Q23" s="45">
        <f>I23*350000</f>
        <v>3500000</v>
      </c>
      <c r="R23" s="24">
        <f>L23*350000</f>
        <v>0</v>
      </c>
      <c r="S23" s="111">
        <f t="shared" si="0"/>
        <v>3500000</v>
      </c>
      <c r="T23" s="111">
        <f t="shared" si="1"/>
        <v>3500000</v>
      </c>
    </row>
    <row r="24" spans="1:20" ht="27" x14ac:dyDescent="0.25">
      <c r="A24" s="23" t="s">
        <v>60</v>
      </c>
      <c r="B24" s="22" t="s">
        <v>16</v>
      </c>
      <c r="C24" s="22">
        <v>200060</v>
      </c>
      <c r="D24" s="38" t="s">
        <v>61</v>
      </c>
      <c r="E24" s="38"/>
      <c r="F24" s="22">
        <v>2.9</v>
      </c>
      <c r="G24" s="24">
        <f>I24*216000</f>
        <v>626400</v>
      </c>
      <c r="H24" s="24">
        <f>I24*95200</f>
        <v>276080</v>
      </c>
      <c r="I24" s="112">
        <v>2.9</v>
      </c>
      <c r="J24" s="24">
        <f>L24*277000</f>
        <v>0</v>
      </c>
      <c r="K24" s="24">
        <f>L24*112600</f>
        <v>0</v>
      </c>
      <c r="L24" s="112">
        <v>0</v>
      </c>
      <c r="M24" s="22">
        <v>0</v>
      </c>
      <c r="N24" s="25">
        <f>G24+J24</f>
        <v>626400</v>
      </c>
      <c r="O24" s="146">
        <f>K24+H24</f>
        <v>276080</v>
      </c>
      <c r="P24" s="25">
        <f>N24-(O24*70%)</f>
        <v>433144</v>
      </c>
      <c r="Q24" s="45">
        <f>I24*190000</f>
        <v>551000</v>
      </c>
      <c r="R24" s="24">
        <f>L24*220000</f>
        <v>0</v>
      </c>
      <c r="S24" s="111">
        <f t="shared" si="0"/>
        <v>551000</v>
      </c>
      <c r="T24" s="111">
        <f t="shared" si="1"/>
        <v>357744</v>
      </c>
    </row>
    <row r="25" spans="1:20" ht="54" x14ac:dyDescent="0.25">
      <c r="A25" s="102" t="s">
        <v>62</v>
      </c>
      <c r="B25" s="44" t="s">
        <v>16</v>
      </c>
      <c r="C25" s="44">
        <v>200065</v>
      </c>
      <c r="D25" s="103" t="s">
        <v>63</v>
      </c>
      <c r="E25" s="103" t="s">
        <v>64</v>
      </c>
      <c r="F25" s="44">
        <v>1.5</v>
      </c>
      <c r="G25" s="45">
        <f>I25*216000</f>
        <v>324000</v>
      </c>
      <c r="H25" s="45">
        <f>I25*95200</f>
        <v>142800</v>
      </c>
      <c r="I25" s="112">
        <v>1.5</v>
      </c>
      <c r="J25" s="45">
        <f>L25*277000</f>
        <v>0</v>
      </c>
      <c r="K25" s="45">
        <f>L25*112600</f>
        <v>0</v>
      </c>
      <c r="L25" s="112">
        <v>0</v>
      </c>
      <c r="M25" s="44">
        <v>0</v>
      </c>
      <c r="N25" s="25">
        <f>G25+J25</f>
        <v>324000</v>
      </c>
      <c r="O25" s="146">
        <f>K25+H25</f>
        <v>142800</v>
      </c>
      <c r="P25" s="25">
        <f>N25-(O25*70%)</f>
        <v>224040</v>
      </c>
      <c r="Q25" s="45">
        <f>I25*190000</f>
        <v>285000</v>
      </c>
      <c r="R25" s="45">
        <f>L25*220000</f>
        <v>0</v>
      </c>
      <c r="S25" s="45">
        <f t="shared" si="0"/>
        <v>285000</v>
      </c>
      <c r="T25" s="45">
        <f t="shared" si="1"/>
        <v>185040</v>
      </c>
    </row>
    <row r="26" spans="1:20" ht="67.5" x14ac:dyDescent="0.25">
      <c r="A26" s="102" t="s">
        <v>65</v>
      </c>
      <c r="B26" s="44" t="s">
        <v>16</v>
      </c>
      <c r="C26" s="44">
        <v>200066</v>
      </c>
      <c r="D26" s="103" t="s">
        <v>66</v>
      </c>
      <c r="E26" s="103"/>
      <c r="F26" s="44">
        <v>3</v>
      </c>
      <c r="G26" s="45">
        <f>I26*216000</f>
        <v>648000</v>
      </c>
      <c r="H26" s="45">
        <f>I26*95200</f>
        <v>285600</v>
      </c>
      <c r="I26" s="112">
        <v>3</v>
      </c>
      <c r="J26" s="45">
        <f>L26*277000</f>
        <v>0</v>
      </c>
      <c r="K26" s="45">
        <f>L26*112600</f>
        <v>0</v>
      </c>
      <c r="L26" s="112">
        <v>0</v>
      </c>
      <c r="M26" s="44">
        <v>0</v>
      </c>
      <c r="N26" s="25">
        <f>G26+J26</f>
        <v>648000</v>
      </c>
      <c r="O26" s="146">
        <f>K26+H26</f>
        <v>285600</v>
      </c>
      <c r="P26" s="25">
        <f>N26-(O26*70%)</f>
        <v>448080</v>
      </c>
      <c r="Q26" s="45">
        <f>I26*190000</f>
        <v>570000</v>
      </c>
      <c r="R26" s="45">
        <f>L26*220000</f>
        <v>0</v>
      </c>
      <c r="S26" s="45">
        <f t="shared" si="0"/>
        <v>570000</v>
      </c>
      <c r="T26" s="45">
        <f t="shared" si="1"/>
        <v>370080</v>
      </c>
    </row>
    <row r="27" spans="1:20" ht="54" x14ac:dyDescent="0.25">
      <c r="A27" s="102" t="s">
        <v>67</v>
      </c>
      <c r="B27" s="44" t="s">
        <v>16</v>
      </c>
      <c r="C27" s="44">
        <v>200067</v>
      </c>
      <c r="D27" s="103" t="s">
        <v>68</v>
      </c>
      <c r="E27" s="103"/>
      <c r="F27" s="44">
        <v>4</v>
      </c>
      <c r="G27" s="45">
        <f>I27*216000</f>
        <v>864000</v>
      </c>
      <c r="H27" s="45">
        <f>I27*95200</f>
        <v>380800</v>
      </c>
      <c r="I27" s="112">
        <v>4</v>
      </c>
      <c r="J27" s="45">
        <f>L27*277000</f>
        <v>0</v>
      </c>
      <c r="K27" s="45">
        <f>L27*112600</f>
        <v>0</v>
      </c>
      <c r="L27" s="112">
        <v>0</v>
      </c>
      <c r="M27" s="44">
        <v>0</v>
      </c>
      <c r="N27" s="25">
        <f>G27+J27</f>
        <v>864000</v>
      </c>
      <c r="O27" s="146">
        <f>K27+H27</f>
        <v>380800</v>
      </c>
      <c r="P27" s="25">
        <f>N27-(O27*70%)</f>
        <v>597440</v>
      </c>
      <c r="Q27" s="45">
        <f>I27*190000</f>
        <v>760000</v>
      </c>
      <c r="R27" s="45">
        <f>L27*220000</f>
        <v>0</v>
      </c>
      <c r="S27" s="45">
        <f t="shared" si="0"/>
        <v>760000</v>
      </c>
      <c r="T27" s="45">
        <f t="shared" si="1"/>
        <v>493440</v>
      </c>
    </row>
    <row r="28" spans="1:20" ht="28.5" x14ac:dyDescent="0.25">
      <c r="A28" s="132" t="s">
        <v>69</v>
      </c>
      <c r="B28" s="112"/>
      <c r="C28" s="133">
        <v>201480</v>
      </c>
      <c r="D28" s="134" t="s">
        <v>70</v>
      </c>
      <c r="E28" s="134"/>
      <c r="F28" s="133">
        <v>8</v>
      </c>
      <c r="G28" s="135">
        <v>0</v>
      </c>
      <c r="H28" s="135">
        <v>0</v>
      </c>
      <c r="I28" s="112">
        <v>8</v>
      </c>
      <c r="J28" s="135">
        <f>L28*221400</f>
        <v>0</v>
      </c>
      <c r="K28" s="135">
        <f>L28*97600</f>
        <v>0</v>
      </c>
      <c r="L28" s="112">
        <v>0</v>
      </c>
      <c r="M28" s="133">
        <v>2</v>
      </c>
      <c r="N28" s="25">
        <f>F28*380000</f>
        <v>3040000</v>
      </c>
      <c r="O28" s="146">
        <v>0</v>
      </c>
      <c r="P28" s="25">
        <v>0</v>
      </c>
      <c r="Q28" s="45">
        <f>I28*350000</f>
        <v>2800000</v>
      </c>
      <c r="R28" s="135">
        <f>L28*350000</f>
        <v>0</v>
      </c>
      <c r="S28" s="135">
        <f t="shared" si="0"/>
        <v>2800000</v>
      </c>
      <c r="T28" s="135">
        <f t="shared" si="1"/>
        <v>2800000</v>
      </c>
    </row>
    <row r="29" spans="1:20" ht="42" customHeight="1" x14ac:dyDescent="0.25">
      <c r="A29" s="132" t="s">
        <v>71</v>
      </c>
      <c r="B29" s="133" t="s">
        <v>16</v>
      </c>
      <c r="C29" s="133">
        <v>202265</v>
      </c>
      <c r="D29" s="134" t="s">
        <v>72</v>
      </c>
      <c r="E29" s="134"/>
      <c r="F29" s="133">
        <v>4</v>
      </c>
      <c r="G29" s="135">
        <f>I29*216000</f>
        <v>864000</v>
      </c>
      <c r="H29" s="135">
        <f>I29*95200</f>
        <v>380800</v>
      </c>
      <c r="I29" s="112">
        <v>4</v>
      </c>
      <c r="J29" s="135">
        <f>L29*277000</f>
        <v>0</v>
      </c>
      <c r="K29" s="135">
        <f>L29*112600</f>
        <v>0</v>
      </c>
      <c r="L29" s="112">
        <v>0</v>
      </c>
      <c r="M29" s="133">
        <v>0</v>
      </c>
      <c r="N29" s="136">
        <f>G29+J29</f>
        <v>864000</v>
      </c>
      <c r="O29" s="146">
        <f>K29+H29</f>
        <v>380800</v>
      </c>
      <c r="P29" s="136">
        <f>N29-(O29*70%)</f>
        <v>597440</v>
      </c>
      <c r="Q29" s="45">
        <f>I29*190000</f>
        <v>760000</v>
      </c>
      <c r="R29" s="135">
        <f>L29*220000</f>
        <v>0</v>
      </c>
      <c r="S29" s="135">
        <f t="shared" si="0"/>
        <v>760000</v>
      </c>
      <c r="T29" s="135">
        <f t="shared" si="1"/>
        <v>493440</v>
      </c>
    </row>
    <row r="30" spans="1:20" ht="94.5" x14ac:dyDescent="0.25">
      <c r="A30" s="132" t="s">
        <v>73</v>
      </c>
      <c r="B30" s="112"/>
      <c r="C30" s="133">
        <v>203775</v>
      </c>
      <c r="D30" s="134" t="s">
        <v>74</v>
      </c>
      <c r="E30" s="134"/>
      <c r="F30" s="133">
        <v>9</v>
      </c>
      <c r="G30" s="135">
        <v>0</v>
      </c>
      <c r="H30" s="135">
        <v>0</v>
      </c>
      <c r="I30" s="112">
        <v>9</v>
      </c>
      <c r="J30" s="135">
        <f t="shared" ref="J30:J38" si="11">L30*221400</f>
        <v>0</v>
      </c>
      <c r="K30" s="135">
        <f t="shared" ref="K30:K38" si="12">L30*97600</f>
        <v>0</v>
      </c>
      <c r="L30" s="112">
        <v>0</v>
      </c>
      <c r="M30" s="133">
        <v>0</v>
      </c>
      <c r="N30" s="136">
        <f t="shared" ref="N30:N40" si="13">F30*380000</f>
        <v>3420000</v>
      </c>
      <c r="O30" s="146">
        <v>0</v>
      </c>
      <c r="P30" s="136">
        <v>0</v>
      </c>
      <c r="Q30" s="45">
        <f>I30*350000</f>
        <v>3150000</v>
      </c>
      <c r="R30" s="135">
        <f t="shared" ref="R30:R40" si="14">L30*350000</f>
        <v>0</v>
      </c>
      <c r="S30" s="135">
        <f t="shared" si="0"/>
        <v>3150000</v>
      </c>
      <c r="T30" s="135">
        <f t="shared" si="1"/>
        <v>3150000</v>
      </c>
    </row>
    <row r="31" spans="1:20" ht="40.5" x14ac:dyDescent="0.25">
      <c r="A31" s="132" t="s">
        <v>75</v>
      </c>
      <c r="B31" s="112"/>
      <c r="C31" s="133">
        <v>204450</v>
      </c>
      <c r="D31" s="134" t="s">
        <v>76</v>
      </c>
      <c r="E31" s="134"/>
      <c r="F31" s="133">
        <v>5.2</v>
      </c>
      <c r="G31" s="135">
        <v>0</v>
      </c>
      <c r="H31" s="135">
        <v>0</v>
      </c>
      <c r="I31" s="112">
        <v>5.2</v>
      </c>
      <c r="J31" s="135">
        <f t="shared" si="11"/>
        <v>0</v>
      </c>
      <c r="K31" s="135">
        <f t="shared" si="12"/>
        <v>0</v>
      </c>
      <c r="L31" s="112">
        <v>0</v>
      </c>
      <c r="M31" s="133">
        <v>2</v>
      </c>
      <c r="N31" s="136">
        <f t="shared" si="13"/>
        <v>1976000</v>
      </c>
      <c r="O31" s="146">
        <v>0</v>
      </c>
      <c r="P31" s="136">
        <v>0</v>
      </c>
      <c r="Q31" s="45">
        <f t="shared" ref="Q31:Q40" si="15">I31*350000</f>
        <v>1820000</v>
      </c>
      <c r="R31" s="135">
        <f t="shared" si="14"/>
        <v>0</v>
      </c>
      <c r="S31" s="135">
        <f t="shared" si="0"/>
        <v>1820000</v>
      </c>
      <c r="T31" s="135">
        <f t="shared" si="1"/>
        <v>1820000</v>
      </c>
    </row>
    <row r="32" spans="1:20" ht="54" x14ac:dyDescent="0.25">
      <c r="A32" s="132" t="s">
        <v>77</v>
      </c>
      <c r="B32" s="112"/>
      <c r="C32" s="133">
        <v>204540</v>
      </c>
      <c r="D32" s="134" t="s">
        <v>78</v>
      </c>
      <c r="E32" s="134"/>
      <c r="F32" s="133">
        <v>3</v>
      </c>
      <c r="G32" s="135">
        <v>0</v>
      </c>
      <c r="H32" s="135">
        <v>0</v>
      </c>
      <c r="I32" s="112">
        <v>3</v>
      </c>
      <c r="J32" s="135">
        <f t="shared" si="11"/>
        <v>0</v>
      </c>
      <c r="K32" s="135">
        <f t="shared" si="12"/>
        <v>0</v>
      </c>
      <c r="L32" s="112">
        <v>0</v>
      </c>
      <c r="M32" s="133">
        <v>0</v>
      </c>
      <c r="N32" s="136">
        <f t="shared" si="13"/>
        <v>1140000</v>
      </c>
      <c r="O32" s="146">
        <v>0</v>
      </c>
      <c r="P32" s="136">
        <v>0</v>
      </c>
      <c r="Q32" s="45">
        <f t="shared" si="15"/>
        <v>1050000</v>
      </c>
      <c r="R32" s="135">
        <f t="shared" si="14"/>
        <v>0</v>
      </c>
      <c r="S32" s="135">
        <f t="shared" si="0"/>
        <v>1050000</v>
      </c>
      <c r="T32" s="135">
        <f t="shared" si="1"/>
        <v>1050000</v>
      </c>
    </row>
    <row r="33" spans="1:25" ht="28.5" x14ac:dyDescent="0.25">
      <c r="A33" s="132" t="s">
        <v>79</v>
      </c>
      <c r="B33" s="112"/>
      <c r="C33" s="133">
        <v>204545</v>
      </c>
      <c r="D33" s="134" t="s">
        <v>80</v>
      </c>
      <c r="E33" s="134"/>
      <c r="F33" s="133">
        <v>3.5</v>
      </c>
      <c r="G33" s="135">
        <v>0</v>
      </c>
      <c r="H33" s="135">
        <v>0</v>
      </c>
      <c r="I33" s="112">
        <v>3.5</v>
      </c>
      <c r="J33" s="135">
        <f t="shared" si="11"/>
        <v>0</v>
      </c>
      <c r="K33" s="135">
        <f t="shared" si="12"/>
        <v>0</v>
      </c>
      <c r="L33" s="112">
        <v>0</v>
      </c>
      <c r="M33" s="133">
        <v>0</v>
      </c>
      <c r="N33" s="136">
        <f t="shared" si="13"/>
        <v>1330000</v>
      </c>
      <c r="O33" s="146">
        <v>0</v>
      </c>
      <c r="P33" s="136">
        <v>0</v>
      </c>
      <c r="Q33" s="45">
        <f t="shared" si="15"/>
        <v>1225000</v>
      </c>
      <c r="R33" s="135">
        <f t="shared" si="14"/>
        <v>0</v>
      </c>
      <c r="S33" s="135">
        <f t="shared" si="0"/>
        <v>1225000</v>
      </c>
      <c r="T33" s="135">
        <f t="shared" si="1"/>
        <v>1225000</v>
      </c>
    </row>
    <row r="34" spans="1:25" ht="40.5" x14ac:dyDescent="0.25">
      <c r="A34" s="132" t="s">
        <v>81</v>
      </c>
      <c r="B34" s="112"/>
      <c r="C34" s="133">
        <v>204550</v>
      </c>
      <c r="D34" s="134" t="s">
        <v>82</v>
      </c>
      <c r="E34" s="134"/>
      <c r="F34" s="133">
        <v>2</v>
      </c>
      <c r="G34" s="135">
        <v>0</v>
      </c>
      <c r="H34" s="135">
        <v>0</v>
      </c>
      <c r="I34" s="112">
        <v>2</v>
      </c>
      <c r="J34" s="135">
        <f t="shared" si="11"/>
        <v>0</v>
      </c>
      <c r="K34" s="135">
        <f t="shared" si="12"/>
        <v>0</v>
      </c>
      <c r="L34" s="112">
        <v>0</v>
      </c>
      <c r="M34" s="133">
        <v>0</v>
      </c>
      <c r="N34" s="136">
        <f t="shared" si="13"/>
        <v>760000</v>
      </c>
      <c r="O34" s="146">
        <v>0</v>
      </c>
      <c r="P34" s="136">
        <v>0</v>
      </c>
      <c r="Q34" s="45">
        <f t="shared" si="15"/>
        <v>700000</v>
      </c>
      <c r="R34" s="135">
        <f t="shared" si="14"/>
        <v>0</v>
      </c>
      <c r="S34" s="135">
        <f t="shared" si="0"/>
        <v>700000</v>
      </c>
      <c r="T34" s="135">
        <f t="shared" si="1"/>
        <v>700000</v>
      </c>
    </row>
    <row r="35" spans="1:25" ht="29.25" customHeight="1" x14ac:dyDescent="0.25">
      <c r="A35" s="132" t="s">
        <v>83</v>
      </c>
      <c r="B35" s="112"/>
      <c r="C35" s="133">
        <v>204555</v>
      </c>
      <c r="D35" s="134" t="s">
        <v>84</v>
      </c>
      <c r="E35" s="134"/>
      <c r="F35" s="133">
        <v>1.4</v>
      </c>
      <c r="G35" s="135">
        <v>0</v>
      </c>
      <c r="H35" s="135">
        <v>0</v>
      </c>
      <c r="I35" s="112">
        <v>1.4</v>
      </c>
      <c r="J35" s="135">
        <f t="shared" si="11"/>
        <v>0</v>
      </c>
      <c r="K35" s="135">
        <f t="shared" si="12"/>
        <v>0</v>
      </c>
      <c r="L35" s="112">
        <v>0</v>
      </c>
      <c r="M35" s="133">
        <v>0</v>
      </c>
      <c r="N35" s="136">
        <f t="shared" si="13"/>
        <v>532000</v>
      </c>
      <c r="O35" s="146">
        <v>0</v>
      </c>
      <c r="P35" s="136">
        <v>0</v>
      </c>
      <c r="Q35" s="45">
        <f t="shared" si="15"/>
        <v>489999.99999999994</v>
      </c>
      <c r="R35" s="135">
        <f t="shared" si="14"/>
        <v>0</v>
      </c>
      <c r="S35" s="135">
        <f t="shared" si="0"/>
        <v>489999.99999999994</v>
      </c>
      <c r="T35" s="135">
        <f t="shared" si="1"/>
        <v>489999.99999999994</v>
      </c>
    </row>
    <row r="36" spans="1:25" ht="52.5" customHeight="1" x14ac:dyDescent="0.25">
      <c r="A36" s="23" t="s">
        <v>85</v>
      </c>
      <c r="B36" s="112"/>
      <c r="C36" s="22">
        <v>204565</v>
      </c>
      <c r="D36" s="38" t="s">
        <v>86</v>
      </c>
      <c r="E36" s="38"/>
      <c r="F36" s="22">
        <v>2</v>
      </c>
      <c r="G36" s="24">
        <v>0</v>
      </c>
      <c r="H36" s="24">
        <v>0</v>
      </c>
      <c r="I36" s="112">
        <v>2</v>
      </c>
      <c r="J36" s="24">
        <f t="shared" si="11"/>
        <v>0</v>
      </c>
      <c r="K36" s="24">
        <f t="shared" si="12"/>
        <v>0</v>
      </c>
      <c r="L36" s="112">
        <v>0</v>
      </c>
      <c r="M36" s="22">
        <v>0</v>
      </c>
      <c r="N36" s="136">
        <f t="shared" si="13"/>
        <v>760000</v>
      </c>
      <c r="O36" s="146">
        <v>0</v>
      </c>
      <c r="P36" s="136">
        <v>0</v>
      </c>
      <c r="Q36" s="45">
        <f t="shared" si="15"/>
        <v>700000</v>
      </c>
      <c r="R36" s="24">
        <f t="shared" si="14"/>
        <v>0</v>
      </c>
      <c r="S36" s="111">
        <f t="shared" si="0"/>
        <v>700000</v>
      </c>
      <c r="T36" s="111">
        <f t="shared" si="1"/>
        <v>700000</v>
      </c>
    </row>
    <row r="37" spans="1:25" ht="66.75" customHeight="1" x14ac:dyDescent="0.25">
      <c r="A37" s="23" t="s">
        <v>87</v>
      </c>
      <c r="B37" s="112"/>
      <c r="C37" s="22">
        <v>204575</v>
      </c>
      <c r="D37" s="38" t="s">
        <v>88</v>
      </c>
      <c r="E37" s="38"/>
      <c r="F37" s="22">
        <v>4</v>
      </c>
      <c r="G37" s="24">
        <v>0</v>
      </c>
      <c r="H37" s="24">
        <v>0</v>
      </c>
      <c r="I37" s="112">
        <v>4</v>
      </c>
      <c r="J37" s="24">
        <f t="shared" si="11"/>
        <v>0</v>
      </c>
      <c r="K37" s="24">
        <f t="shared" si="12"/>
        <v>0</v>
      </c>
      <c r="L37" s="112">
        <v>0</v>
      </c>
      <c r="M37" s="22">
        <v>0</v>
      </c>
      <c r="N37" s="136">
        <f t="shared" si="13"/>
        <v>1520000</v>
      </c>
      <c r="O37" s="146">
        <v>0</v>
      </c>
      <c r="P37" s="136">
        <v>0</v>
      </c>
      <c r="Q37" s="45">
        <f t="shared" si="15"/>
        <v>1400000</v>
      </c>
      <c r="R37" s="24">
        <f t="shared" si="14"/>
        <v>0</v>
      </c>
      <c r="S37" s="111">
        <f t="shared" si="0"/>
        <v>1400000</v>
      </c>
      <c r="T37" s="111">
        <f t="shared" si="1"/>
        <v>1400000</v>
      </c>
    </row>
    <row r="38" spans="1:25" ht="54" x14ac:dyDescent="0.25">
      <c r="A38" s="23" t="s">
        <v>89</v>
      </c>
      <c r="B38" s="112"/>
      <c r="C38" s="22">
        <v>204580</v>
      </c>
      <c r="D38" s="38" t="s">
        <v>90</v>
      </c>
      <c r="E38" s="38"/>
      <c r="F38" s="22">
        <v>4</v>
      </c>
      <c r="G38" s="24">
        <v>0</v>
      </c>
      <c r="H38" s="24">
        <v>0</v>
      </c>
      <c r="I38" s="112">
        <v>4</v>
      </c>
      <c r="J38" s="24">
        <f t="shared" si="11"/>
        <v>0</v>
      </c>
      <c r="K38" s="24">
        <f t="shared" si="12"/>
        <v>0</v>
      </c>
      <c r="L38" s="112">
        <v>0</v>
      </c>
      <c r="M38" s="22">
        <v>0</v>
      </c>
      <c r="N38" s="136">
        <f t="shared" si="13"/>
        <v>1520000</v>
      </c>
      <c r="O38" s="146">
        <v>0</v>
      </c>
      <c r="P38" s="136">
        <v>0</v>
      </c>
      <c r="Q38" s="45">
        <f t="shared" si="15"/>
        <v>1400000</v>
      </c>
      <c r="R38" s="24">
        <f t="shared" si="14"/>
        <v>0</v>
      </c>
      <c r="S38" s="111">
        <f t="shared" si="0"/>
        <v>1400000</v>
      </c>
      <c r="T38" s="111">
        <f t="shared" si="1"/>
        <v>1400000</v>
      </c>
    </row>
    <row r="39" spans="1:25" ht="27" customHeight="1" x14ac:dyDescent="0.25">
      <c r="A39" s="23" t="s">
        <v>91</v>
      </c>
      <c r="B39" s="112"/>
      <c r="C39" s="22">
        <v>204600</v>
      </c>
      <c r="D39" s="38" t="s">
        <v>92</v>
      </c>
      <c r="E39" s="38"/>
      <c r="F39" s="22">
        <v>2</v>
      </c>
      <c r="G39" s="24">
        <v>0</v>
      </c>
      <c r="H39" s="24">
        <v>0</v>
      </c>
      <c r="I39" s="112">
        <v>2</v>
      </c>
      <c r="J39" s="24">
        <v>0</v>
      </c>
      <c r="K39" s="24">
        <v>0</v>
      </c>
      <c r="L39" s="112">
        <v>0</v>
      </c>
      <c r="M39" s="22">
        <v>0</v>
      </c>
      <c r="N39" s="25">
        <f t="shared" si="13"/>
        <v>760000</v>
      </c>
      <c r="O39" s="146">
        <v>0</v>
      </c>
      <c r="P39" s="25">
        <v>0</v>
      </c>
      <c r="Q39" s="45">
        <f t="shared" si="15"/>
        <v>700000</v>
      </c>
      <c r="R39" s="24">
        <f t="shared" si="14"/>
        <v>0</v>
      </c>
      <c r="S39" s="111">
        <f t="shared" si="0"/>
        <v>700000</v>
      </c>
      <c r="T39" s="111">
        <f t="shared" si="1"/>
        <v>700000</v>
      </c>
    </row>
    <row r="40" spans="1:25" ht="28.5" customHeight="1" x14ac:dyDescent="0.25">
      <c r="A40" s="23" t="s">
        <v>93</v>
      </c>
      <c r="B40" s="112"/>
      <c r="C40" s="22">
        <v>204630</v>
      </c>
      <c r="D40" s="38" t="s">
        <v>94</v>
      </c>
      <c r="E40" s="38"/>
      <c r="F40" s="22">
        <v>1.5</v>
      </c>
      <c r="G40" s="24">
        <v>0</v>
      </c>
      <c r="H40" s="24">
        <v>0</v>
      </c>
      <c r="I40" s="112">
        <v>1.5</v>
      </c>
      <c r="J40" s="24">
        <f>L40*221400</f>
        <v>0</v>
      </c>
      <c r="K40" s="24">
        <f>L40*97600</f>
        <v>0</v>
      </c>
      <c r="L40" s="112">
        <v>0</v>
      </c>
      <c r="M40" s="22">
        <v>0</v>
      </c>
      <c r="N40" s="25">
        <f t="shared" si="13"/>
        <v>570000</v>
      </c>
      <c r="O40" s="146">
        <v>0</v>
      </c>
      <c r="P40" s="25">
        <v>0</v>
      </c>
      <c r="Q40" s="45">
        <f t="shared" si="15"/>
        <v>525000</v>
      </c>
      <c r="R40" s="24">
        <f t="shared" si="14"/>
        <v>0</v>
      </c>
      <c r="S40" s="111">
        <f t="shared" si="0"/>
        <v>525000</v>
      </c>
      <c r="T40" s="111">
        <f t="shared" si="1"/>
        <v>525000</v>
      </c>
    </row>
    <row r="41" spans="1:25" ht="30" customHeight="1" x14ac:dyDescent="0.25">
      <c r="A41" s="22" t="s">
        <v>95</v>
      </c>
      <c r="B41" s="22" t="s">
        <v>49</v>
      </c>
      <c r="C41" s="22">
        <v>302372</v>
      </c>
      <c r="D41" s="38" t="s">
        <v>96</v>
      </c>
      <c r="E41" s="38" t="s">
        <v>97</v>
      </c>
      <c r="F41" s="22">
        <v>12</v>
      </c>
      <c r="G41" s="24">
        <f>I41*216000</f>
        <v>1296000</v>
      </c>
      <c r="H41" s="24">
        <f>I41*95200</f>
        <v>571200</v>
      </c>
      <c r="I41" s="112">
        <v>6</v>
      </c>
      <c r="J41" s="24">
        <f>L41*277000</f>
        <v>1662000</v>
      </c>
      <c r="K41" s="24">
        <f>L41*112600</f>
        <v>675600</v>
      </c>
      <c r="L41" s="112">
        <v>6</v>
      </c>
      <c r="M41" s="22">
        <v>2</v>
      </c>
      <c r="N41" s="25">
        <f>G41+J41</f>
        <v>2958000</v>
      </c>
      <c r="O41" s="146">
        <f t="shared" ref="O41:O46" si="16">K41+H41</f>
        <v>1246800</v>
      </c>
      <c r="P41" s="25">
        <f t="shared" ref="P41:P46" si="17">N41-(O41*70%)</f>
        <v>2085240</v>
      </c>
      <c r="Q41" s="45">
        <f>I41*190000</f>
        <v>1140000</v>
      </c>
      <c r="R41" s="24">
        <f>L41*220000</f>
        <v>1320000</v>
      </c>
      <c r="S41" s="111">
        <f t="shared" si="0"/>
        <v>2460000</v>
      </c>
      <c r="T41" s="111">
        <f t="shared" si="1"/>
        <v>1587240</v>
      </c>
    </row>
    <row r="42" spans="1:25" ht="27.75" customHeight="1" x14ac:dyDescent="0.25">
      <c r="A42" s="23" t="s">
        <v>98</v>
      </c>
      <c r="B42" s="22" t="s">
        <v>16</v>
      </c>
      <c r="C42" s="22">
        <v>302820</v>
      </c>
      <c r="D42" s="38" t="s">
        <v>98</v>
      </c>
      <c r="E42" s="38"/>
      <c r="F42" s="22">
        <v>7</v>
      </c>
      <c r="G42" s="24">
        <f>I42*216000</f>
        <v>1512000</v>
      </c>
      <c r="H42" s="24">
        <f>I42*95200</f>
        <v>666400</v>
      </c>
      <c r="I42" s="112">
        <v>7</v>
      </c>
      <c r="J42" s="24">
        <f>L42*277000</f>
        <v>0</v>
      </c>
      <c r="K42" s="24">
        <f>L42*112600</f>
        <v>0</v>
      </c>
      <c r="L42" s="112">
        <v>0</v>
      </c>
      <c r="M42" s="22" t="s">
        <v>99</v>
      </c>
      <c r="N42" s="25">
        <f>G42+J42</f>
        <v>1512000</v>
      </c>
      <c r="O42" s="146">
        <f t="shared" si="16"/>
        <v>666400</v>
      </c>
      <c r="P42" s="25">
        <f t="shared" si="17"/>
        <v>1045520</v>
      </c>
      <c r="Q42" s="45">
        <f>I42*190000</f>
        <v>1330000</v>
      </c>
      <c r="R42" s="24">
        <f>L42*220000</f>
        <v>0</v>
      </c>
      <c r="S42" s="111">
        <f t="shared" si="0"/>
        <v>1330000</v>
      </c>
      <c r="T42" s="111">
        <f t="shared" si="1"/>
        <v>863520</v>
      </c>
    </row>
    <row r="43" spans="1:25" ht="30.75" customHeight="1" x14ac:dyDescent="0.25">
      <c r="A43" s="22" t="s">
        <v>100</v>
      </c>
      <c r="B43" s="22" t="s">
        <v>16</v>
      </c>
      <c r="C43" s="22">
        <v>302825</v>
      </c>
      <c r="D43" s="38" t="s">
        <v>100</v>
      </c>
      <c r="E43" s="38"/>
      <c r="F43" s="22">
        <v>11.6</v>
      </c>
      <c r="G43" s="24">
        <f>I43*216000</f>
        <v>2505600</v>
      </c>
      <c r="H43" s="24">
        <f>I43*95200</f>
        <v>1104320</v>
      </c>
      <c r="I43" s="112">
        <v>11.6</v>
      </c>
      <c r="J43" s="24">
        <f>L43*277000</f>
        <v>0</v>
      </c>
      <c r="K43" s="24">
        <f>L43*112600</f>
        <v>0</v>
      </c>
      <c r="L43" s="112">
        <v>0</v>
      </c>
      <c r="M43" s="22">
        <v>2</v>
      </c>
      <c r="N43" s="25">
        <f>G43+J43</f>
        <v>2505600</v>
      </c>
      <c r="O43" s="146">
        <f t="shared" si="16"/>
        <v>1104320</v>
      </c>
      <c r="P43" s="25">
        <f t="shared" si="17"/>
        <v>1732576</v>
      </c>
      <c r="Q43" s="45">
        <f>I43*190000</f>
        <v>2204000</v>
      </c>
      <c r="R43" s="24">
        <f>L43*220000</f>
        <v>0</v>
      </c>
      <c r="S43" s="111">
        <f t="shared" si="0"/>
        <v>2204000</v>
      </c>
      <c r="T43" s="111">
        <f t="shared" si="1"/>
        <v>1430976</v>
      </c>
    </row>
    <row r="44" spans="1:25" ht="46.5" customHeight="1" x14ac:dyDescent="0.25">
      <c r="A44" s="23" t="s">
        <v>101</v>
      </c>
      <c r="B44" s="22" t="s">
        <v>16</v>
      </c>
      <c r="C44" s="22">
        <v>400515</v>
      </c>
      <c r="D44" s="38" t="s">
        <v>102</v>
      </c>
      <c r="E44" s="38"/>
      <c r="F44" s="22">
        <v>12</v>
      </c>
      <c r="G44" s="24">
        <f>I44*216000</f>
        <v>1728000</v>
      </c>
      <c r="H44" s="24">
        <f>I44*95200</f>
        <v>761600</v>
      </c>
      <c r="I44" s="112">
        <v>8</v>
      </c>
      <c r="J44" s="24">
        <f>L44*277000</f>
        <v>1108000</v>
      </c>
      <c r="K44" s="24">
        <f>L44*112600</f>
        <v>450400</v>
      </c>
      <c r="L44" s="112">
        <v>4</v>
      </c>
      <c r="M44" s="22" t="s">
        <v>99</v>
      </c>
      <c r="N44" s="25">
        <f>G44+J44</f>
        <v>2836000</v>
      </c>
      <c r="O44" s="146">
        <f t="shared" si="16"/>
        <v>1212000</v>
      </c>
      <c r="P44" s="25">
        <f t="shared" si="17"/>
        <v>1987600</v>
      </c>
      <c r="Q44" s="45">
        <f>I44*190000</f>
        <v>1520000</v>
      </c>
      <c r="R44" s="24">
        <f>L44*220000</f>
        <v>880000</v>
      </c>
      <c r="S44" s="111">
        <f t="shared" si="0"/>
        <v>2400000</v>
      </c>
      <c r="T44" s="111">
        <f t="shared" si="1"/>
        <v>1551600</v>
      </c>
    </row>
    <row r="45" spans="1:25" ht="144" customHeight="1" x14ac:dyDescent="0.25">
      <c r="A45" s="23" t="s">
        <v>103</v>
      </c>
      <c r="B45" s="39"/>
      <c r="C45" s="22">
        <v>400520</v>
      </c>
      <c r="D45" s="38" t="s">
        <v>104</v>
      </c>
      <c r="E45" s="38" t="s">
        <v>105</v>
      </c>
      <c r="F45" s="22">
        <v>20</v>
      </c>
      <c r="G45" s="24">
        <v>0</v>
      </c>
      <c r="H45" s="24">
        <v>0</v>
      </c>
      <c r="I45" s="112">
        <v>13.5</v>
      </c>
      <c r="J45" s="24">
        <v>0</v>
      </c>
      <c r="K45" s="24">
        <v>0</v>
      </c>
      <c r="L45" s="112">
        <v>6.5</v>
      </c>
      <c r="M45" s="22">
        <v>3</v>
      </c>
      <c r="N45" s="25">
        <f>F45*380000</f>
        <v>7600000</v>
      </c>
      <c r="O45" s="146">
        <f t="shared" si="16"/>
        <v>0</v>
      </c>
      <c r="P45" s="25">
        <f t="shared" si="17"/>
        <v>7600000</v>
      </c>
      <c r="Q45" s="45">
        <f>I45*350000</f>
        <v>4725000</v>
      </c>
      <c r="R45" s="24">
        <f>L45*350000</f>
        <v>2275000</v>
      </c>
      <c r="S45" s="111">
        <f t="shared" si="0"/>
        <v>7000000</v>
      </c>
      <c r="T45" s="111">
        <f t="shared" si="1"/>
        <v>7000000</v>
      </c>
    </row>
    <row r="46" spans="1:25" ht="73.5" customHeight="1" x14ac:dyDescent="0.25">
      <c r="A46" s="102" t="s">
        <v>106</v>
      </c>
      <c r="B46" s="44" t="s">
        <v>16</v>
      </c>
      <c r="C46" s="44">
        <v>400565</v>
      </c>
      <c r="D46" s="103" t="s">
        <v>107</v>
      </c>
      <c r="E46" s="103"/>
      <c r="F46" s="44">
        <v>16</v>
      </c>
      <c r="G46" s="45">
        <f>I46*216000</f>
        <v>2268000</v>
      </c>
      <c r="H46" s="45">
        <f>I46*95200</f>
        <v>999600</v>
      </c>
      <c r="I46" s="44">
        <v>10.5</v>
      </c>
      <c r="J46" s="45">
        <f>L46*277000</f>
        <v>1523500</v>
      </c>
      <c r="K46" s="45">
        <f>L46*112600</f>
        <v>619300</v>
      </c>
      <c r="L46" s="44">
        <v>5.5</v>
      </c>
      <c r="M46" s="44" t="s">
        <v>99</v>
      </c>
      <c r="N46" s="45">
        <f>G46+J46</f>
        <v>3791500</v>
      </c>
      <c r="O46" s="146">
        <f t="shared" si="16"/>
        <v>1618900</v>
      </c>
      <c r="P46" s="45">
        <f t="shared" si="17"/>
        <v>2658270</v>
      </c>
      <c r="Q46" s="45">
        <f>I46*190000</f>
        <v>1995000</v>
      </c>
      <c r="R46" s="45">
        <f>L46*220000</f>
        <v>1210000</v>
      </c>
      <c r="S46" s="45">
        <f t="shared" si="0"/>
        <v>3205000</v>
      </c>
      <c r="T46" s="45">
        <f t="shared" si="1"/>
        <v>2071770</v>
      </c>
      <c r="W46" s="7" t="s">
        <v>352</v>
      </c>
      <c r="X46" s="105" t="s">
        <v>2309</v>
      </c>
      <c r="Y46" s="7" t="s">
        <v>2310</v>
      </c>
    </row>
    <row r="47" spans="1:25" ht="201.75" customHeight="1" x14ac:dyDescent="0.25">
      <c r="A47" s="23" t="s">
        <v>108</v>
      </c>
      <c r="B47" s="39"/>
      <c r="C47" s="22">
        <v>400590</v>
      </c>
      <c r="D47" s="38" t="s">
        <v>109</v>
      </c>
      <c r="E47" s="38"/>
      <c r="F47" s="22">
        <v>27</v>
      </c>
      <c r="G47" s="24">
        <v>0</v>
      </c>
      <c r="H47" s="24">
        <v>0</v>
      </c>
      <c r="I47" s="112">
        <v>18</v>
      </c>
      <c r="J47" s="24">
        <v>0</v>
      </c>
      <c r="K47" s="24">
        <v>0</v>
      </c>
      <c r="L47" s="112">
        <v>9</v>
      </c>
      <c r="M47" s="22">
        <v>3</v>
      </c>
      <c r="N47" s="25">
        <f>F47*380000</f>
        <v>10260000</v>
      </c>
      <c r="O47" s="146">
        <v>0</v>
      </c>
      <c r="P47" s="25">
        <v>0</v>
      </c>
      <c r="Q47" s="45">
        <f>I47*350000</f>
        <v>6300000</v>
      </c>
      <c r="R47" s="24">
        <f>L47*350000</f>
        <v>3150000</v>
      </c>
      <c r="S47" s="111">
        <f t="shared" si="0"/>
        <v>9450000</v>
      </c>
      <c r="T47" s="111">
        <f t="shared" si="1"/>
        <v>9450000</v>
      </c>
    </row>
    <row r="48" spans="1:25" ht="108" x14ac:dyDescent="0.25">
      <c r="A48" s="22" t="s">
        <v>110</v>
      </c>
      <c r="B48" s="39"/>
      <c r="C48" s="22">
        <v>400615</v>
      </c>
      <c r="D48" s="38" t="s">
        <v>111</v>
      </c>
      <c r="E48" s="38" t="s">
        <v>112</v>
      </c>
      <c r="F48" s="22">
        <v>30</v>
      </c>
      <c r="G48" s="24">
        <v>0</v>
      </c>
      <c r="H48" s="24">
        <v>0</v>
      </c>
      <c r="I48" s="112">
        <v>20</v>
      </c>
      <c r="J48" s="24">
        <v>0</v>
      </c>
      <c r="K48" s="24">
        <v>0</v>
      </c>
      <c r="L48" s="112">
        <v>10</v>
      </c>
      <c r="M48" s="22">
        <v>3</v>
      </c>
      <c r="N48" s="25">
        <f>F48*380000</f>
        <v>11400000</v>
      </c>
      <c r="O48" s="146">
        <v>0</v>
      </c>
      <c r="P48" s="25">
        <v>0</v>
      </c>
      <c r="Q48" s="45">
        <f>I48*350000</f>
        <v>7000000</v>
      </c>
      <c r="R48" s="24">
        <f>L48*350000</f>
        <v>3500000</v>
      </c>
      <c r="S48" s="111">
        <f t="shared" si="0"/>
        <v>10500000</v>
      </c>
      <c r="T48" s="111">
        <f t="shared" si="1"/>
        <v>10500000</v>
      </c>
    </row>
    <row r="49" spans="1:24" ht="81" x14ac:dyDescent="0.25">
      <c r="A49" s="23" t="s">
        <v>113</v>
      </c>
      <c r="B49" s="22" t="s">
        <v>16</v>
      </c>
      <c r="C49" s="22">
        <v>400635</v>
      </c>
      <c r="D49" s="38" t="s">
        <v>114</v>
      </c>
      <c r="E49" s="38"/>
      <c r="F49" s="22">
        <v>30</v>
      </c>
      <c r="G49" s="24">
        <f t="shared" ref="G49:G54" si="18">I49*216000</f>
        <v>4320000</v>
      </c>
      <c r="H49" s="24">
        <f t="shared" ref="H49:H54" si="19">I49*95200</f>
        <v>1904000</v>
      </c>
      <c r="I49" s="112">
        <v>20</v>
      </c>
      <c r="J49" s="24">
        <f t="shared" ref="J49:J54" si="20">L49*277000</f>
        <v>2770000</v>
      </c>
      <c r="K49" s="24">
        <f t="shared" ref="K49:K54" si="21">L49*112600</f>
        <v>1126000</v>
      </c>
      <c r="L49" s="112">
        <v>10</v>
      </c>
      <c r="M49" s="22" t="s">
        <v>115</v>
      </c>
      <c r="N49" s="25">
        <f t="shared" ref="N49:N54" si="22">G49+J49</f>
        <v>7090000</v>
      </c>
      <c r="O49" s="146">
        <f t="shared" ref="O49:O54" si="23">K49+H49</f>
        <v>3030000</v>
      </c>
      <c r="P49" s="25">
        <f t="shared" ref="P49:P54" si="24">N49-(O49*70%)</f>
        <v>4969000</v>
      </c>
      <c r="Q49" s="45">
        <f t="shared" ref="Q49:Q54" si="25">I49*190000</f>
        <v>3800000</v>
      </c>
      <c r="R49" s="24">
        <f t="shared" ref="R49:R54" si="26">L49*220000</f>
        <v>2200000</v>
      </c>
      <c r="S49" s="111"/>
      <c r="T49" s="111">
        <f>S49-(O49*70%)</f>
        <v>-2121000</v>
      </c>
    </row>
    <row r="50" spans="1:24" ht="28.5" x14ac:dyDescent="0.25">
      <c r="A50" s="23" t="s">
        <v>116</v>
      </c>
      <c r="B50" s="22" t="s">
        <v>16</v>
      </c>
      <c r="C50" s="22">
        <v>400805</v>
      </c>
      <c r="D50" s="38" t="s">
        <v>117</v>
      </c>
      <c r="E50" s="38"/>
      <c r="F50" s="22">
        <v>1.9</v>
      </c>
      <c r="G50" s="24">
        <f t="shared" si="18"/>
        <v>410400</v>
      </c>
      <c r="H50" s="24">
        <f t="shared" si="19"/>
        <v>180880</v>
      </c>
      <c r="I50" s="112">
        <v>1.9</v>
      </c>
      <c r="J50" s="24">
        <f t="shared" si="20"/>
        <v>0</v>
      </c>
      <c r="K50" s="24">
        <f t="shared" si="21"/>
        <v>0</v>
      </c>
      <c r="L50" s="112">
        <v>0</v>
      </c>
      <c r="M50" s="22">
        <v>0</v>
      </c>
      <c r="N50" s="25">
        <f t="shared" si="22"/>
        <v>410400</v>
      </c>
      <c r="O50" s="146">
        <f t="shared" si="23"/>
        <v>180880</v>
      </c>
      <c r="P50" s="25">
        <f t="shared" si="24"/>
        <v>283784</v>
      </c>
      <c r="Q50" s="45">
        <f t="shared" si="25"/>
        <v>361000</v>
      </c>
      <c r="R50" s="24">
        <f t="shared" si="26"/>
        <v>0</v>
      </c>
      <c r="S50" s="111">
        <f t="shared" ref="S50:S81" si="27">Q50+R50</f>
        <v>361000</v>
      </c>
      <c r="T50" s="111">
        <f t="shared" si="1"/>
        <v>234384</v>
      </c>
    </row>
    <row r="51" spans="1:24" ht="67.5" x14ac:dyDescent="0.25">
      <c r="A51" s="23" t="s">
        <v>118</v>
      </c>
      <c r="B51" s="22" t="s">
        <v>16</v>
      </c>
      <c r="C51" s="22">
        <v>401075</v>
      </c>
      <c r="D51" s="38" t="s">
        <v>119</v>
      </c>
      <c r="E51" s="38"/>
      <c r="F51" s="22">
        <v>18</v>
      </c>
      <c r="G51" s="24">
        <f t="shared" si="18"/>
        <v>2592000</v>
      </c>
      <c r="H51" s="24">
        <f t="shared" si="19"/>
        <v>1142400</v>
      </c>
      <c r="I51" s="112">
        <v>12</v>
      </c>
      <c r="J51" s="24">
        <f t="shared" si="20"/>
        <v>1662000</v>
      </c>
      <c r="K51" s="24">
        <f t="shared" si="21"/>
        <v>675600</v>
      </c>
      <c r="L51" s="112">
        <v>6</v>
      </c>
      <c r="M51" s="22" t="s">
        <v>120</v>
      </c>
      <c r="N51" s="25">
        <f t="shared" si="22"/>
        <v>4254000</v>
      </c>
      <c r="O51" s="146">
        <f t="shared" si="23"/>
        <v>1818000</v>
      </c>
      <c r="P51" s="25">
        <f t="shared" si="24"/>
        <v>2981400</v>
      </c>
      <c r="Q51" s="45">
        <f t="shared" si="25"/>
        <v>2280000</v>
      </c>
      <c r="R51" s="24">
        <f t="shared" si="26"/>
        <v>1320000</v>
      </c>
      <c r="S51" s="111">
        <f t="shared" si="27"/>
        <v>3600000</v>
      </c>
      <c r="T51" s="111">
        <f t="shared" si="1"/>
        <v>2327400</v>
      </c>
    </row>
    <row r="52" spans="1:24" ht="121.5" x14ac:dyDescent="0.25">
      <c r="A52" s="23" t="s">
        <v>121</v>
      </c>
      <c r="B52" s="22" t="s">
        <v>16</v>
      </c>
      <c r="C52" s="22">
        <v>401345</v>
      </c>
      <c r="D52" s="38" t="s">
        <v>122</v>
      </c>
      <c r="E52" s="38"/>
      <c r="F52" s="22">
        <v>21</v>
      </c>
      <c r="G52" s="24">
        <f t="shared" si="18"/>
        <v>3024000</v>
      </c>
      <c r="H52" s="24">
        <f t="shared" si="19"/>
        <v>1332800</v>
      </c>
      <c r="I52" s="112">
        <v>14</v>
      </c>
      <c r="J52" s="24">
        <f t="shared" si="20"/>
        <v>1939000</v>
      </c>
      <c r="K52" s="24">
        <f t="shared" si="21"/>
        <v>788200</v>
      </c>
      <c r="L52" s="112">
        <v>7</v>
      </c>
      <c r="M52" s="22">
        <v>3</v>
      </c>
      <c r="N52" s="25">
        <f t="shared" si="22"/>
        <v>4963000</v>
      </c>
      <c r="O52" s="146">
        <f t="shared" si="23"/>
        <v>2121000</v>
      </c>
      <c r="P52" s="25">
        <f t="shared" si="24"/>
        <v>3478300</v>
      </c>
      <c r="Q52" s="45">
        <f t="shared" si="25"/>
        <v>2660000</v>
      </c>
      <c r="R52" s="24">
        <f t="shared" si="26"/>
        <v>1540000</v>
      </c>
      <c r="S52" s="111">
        <f t="shared" si="27"/>
        <v>4200000</v>
      </c>
      <c r="T52" s="111">
        <f t="shared" si="1"/>
        <v>2715300</v>
      </c>
    </row>
    <row r="53" spans="1:24" ht="94.5" x14ac:dyDescent="0.25">
      <c r="A53" s="44" t="s">
        <v>123</v>
      </c>
      <c r="B53" s="44" t="s">
        <v>16</v>
      </c>
      <c r="C53" s="44">
        <v>401360</v>
      </c>
      <c r="D53" s="103" t="s">
        <v>124</v>
      </c>
      <c r="E53" s="103"/>
      <c r="F53" s="44">
        <v>24</v>
      </c>
      <c r="G53" s="45">
        <f t="shared" si="18"/>
        <v>3456000</v>
      </c>
      <c r="H53" s="45">
        <f t="shared" si="19"/>
        <v>1523200</v>
      </c>
      <c r="I53" s="44">
        <v>16</v>
      </c>
      <c r="J53" s="45">
        <f t="shared" si="20"/>
        <v>2216000</v>
      </c>
      <c r="K53" s="45">
        <f t="shared" si="21"/>
        <v>900800</v>
      </c>
      <c r="L53" s="44">
        <v>8</v>
      </c>
      <c r="M53" s="44" t="s">
        <v>99</v>
      </c>
      <c r="N53" s="45">
        <f t="shared" si="22"/>
        <v>5672000</v>
      </c>
      <c r="O53" s="146">
        <f t="shared" si="23"/>
        <v>2424000</v>
      </c>
      <c r="P53" s="45">
        <f t="shared" si="24"/>
        <v>3975200</v>
      </c>
      <c r="Q53" s="45">
        <f t="shared" si="25"/>
        <v>3040000</v>
      </c>
      <c r="R53" s="45">
        <f t="shared" si="26"/>
        <v>1760000</v>
      </c>
      <c r="S53" s="45">
        <f t="shared" si="27"/>
        <v>4800000</v>
      </c>
      <c r="T53" s="45">
        <f t="shared" si="1"/>
        <v>3103200</v>
      </c>
    </row>
    <row r="54" spans="1:24" ht="40.5" x14ac:dyDescent="0.25">
      <c r="A54" s="22" t="s">
        <v>125</v>
      </c>
      <c r="B54" s="22" t="s">
        <v>31</v>
      </c>
      <c r="C54" s="22">
        <v>401382</v>
      </c>
      <c r="D54" s="38" t="s">
        <v>126</v>
      </c>
      <c r="E54" s="38" t="s">
        <v>127</v>
      </c>
      <c r="F54" s="22">
        <v>8</v>
      </c>
      <c r="G54" s="24">
        <f t="shared" si="18"/>
        <v>1728000</v>
      </c>
      <c r="H54" s="24">
        <f t="shared" si="19"/>
        <v>761600</v>
      </c>
      <c r="I54" s="112">
        <v>8</v>
      </c>
      <c r="J54" s="24">
        <f t="shared" si="20"/>
        <v>0</v>
      </c>
      <c r="K54" s="24">
        <f t="shared" si="21"/>
        <v>0</v>
      </c>
      <c r="L54" s="112">
        <v>0</v>
      </c>
      <c r="M54" s="22">
        <v>0</v>
      </c>
      <c r="N54" s="25">
        <f t="shared" si="22"/>
        <v>1728000</v>
      </c>
      <c r="O54" s="146">
        <f t="shared" si="23"/>
        <v>761600</v>
      </c>
      <c r="P54" s="25">
        <f t="shared" si="24"/>
        <v>1194880</v>
      </c>
      <c r="Q54" s="45">
        <f t="shared" si="25"/>
        <v>1520000</v>
      </c>
      <c r="R54" s="24">
        <f t="shared" si="26"/>
        <v>0</v>
      </c>
      <c r="S54" s="111">
        <f t="shared" si="27"/>
        <v>1520000</v>
      </c>
      <c r="T54" s="111">
        <f t="shared" si="1"/>
        <v>986880</v>
      </c>
    </row>
    <row r="55" spans="1:24" ht="28.5" x14ac:dyDescent="0.25">
      <c r="A55" s="23" t="s">
        <v>128</v>
      </c>
      <c r="B55" s="39" t="s">
        <v>129</v>
      </c>
      <c r="C55" s="22">
        <v>401655</v>
      </c>
      <c r="D55" s="38" t="s">
        <v>130</v>
      </c>
      <c r="E55" s="38" t="s">
        <v>58</v>
      </c>
      <c r="F55" s="22">
        <v>16</v>
      </c>
      <c r="G55" s="24">
        <v>0</v>
      </c>
      <c r="H55" s="24">
        <v>0</v>
      </c>
      <c r="I55" s="112">
        <v>12</v>
      </c>
      <c r="J55" s="24">
        <v>0</v>
      </c>
      <c r="K55" s="24">
        <v>0</v>
      </c>
      <c r="L55" s="112">
        <v>4</v>
      </c>
      <c r="M55" s="22">
        <v>3</v>
      </c>
      <c r="N55" s="25">
        <f>F55*380000</f>
        <v>6080000</v>
      </c>
      <c r="O55" s="146">
        <v>0</v>
      </c>
      <c r="P55" s="25">
        <v>0</v>
      </c>
      <c r="Q55" s="45">
        <f>I55*350000</f>
        <v>4200000</v>
      </c>
      <c r="R55" s="24">
        <f>L55*350000</f>
        <v>1400000</v>
      </c>
      <c r="S55" s="111">
        <f t="shared" si="27"/>
        <v>5600000</v>
      </c>
      <c r="T55" s="111">
        <f t="shared" si="1"/>
        <v>5600000</v>
      </c>
    </row>
    <row r="56" spans="1:24" ht="40.5" x14ac:dyDescent="0.25">
      <c r="A56" s="23" t="s">
        <v>131</v>
      </c>
      <c r="B56" s="39" t="s">
        <v>129</v>
      </c>
      <c r="C56" s="22">
        <v>402015</v>
      </c>
      <c r="D56" s="38" t="s">
        <v>132</v>
      </c>
      <c r="E56" s="38" t="s">
        <v>133</v>
      </c>
      <c r="F56" s="22">
        <v>12</v>
      </c>
      <c r="G56" s="24">
        <v>0</v>
      </c>
      <c r="H56" s="24">
        <v>0</v>
      </c>
      <c r="I56" s="112">
        <v>8</v>
      </c>
      <c r="J56" s="24">
        <v>0</v>
      </c>
      <c r="K56" s="24">
        <v>0</v>
      </c>
      <c r="L56" s="112">
        <v>4</v>
      </c>
      <c r="M56" s="22">
        <v>3</v>
      </c>
      <c r="N56" s="25">
        <f>F56*380000</f>
        <v>4560000</v>
      </c>
      <c r="O56" s="146">
        <v>0</v>
      </c>
      <c r="P56" s="25">
        <v>0</v>
      </c>
      <c r="Q56" s="45">
        <f>I56*350000</f>
        <v>2800000</v>
      </c>
      <c r="R56" s="24">
        <f>L56*350000</f>
        <v>1400000</v>
      </c>
      <c r="S56" s="111">
        <f t="shared" si="27"/>
        <v>4200000</v>
      </c>
      <c r="T56" s="111">
        <f t="shared" si="1"/>
        <v>4200000</v>
      </c>
    </row>
    <row r="57" spans="1:24" ht="81" x14ac:dyDescent="0.25">
      <c r="A57" s="22" t="s">
        <v>134</v>
      </c>
      <c r="B57" s="22" t="s">
        <v>16</v>
      </c>
      <c r="C57" s="22">
        <v>500440</v>
      </c>
      <c r="D57" s="38" t="s">
        <v>135</v>
      </c>
      <c r="E57" s="38"/>
      <c r="F57" s="22">
        <v>1</v>
      </c>
      <c r="G57" s="24">
        <f t="shared" ref="G57:G63" si="28">I57*216000</f>
        <v>216000</v>
      </c>
      <c r="H57" s="24">
        <f t="shared" ref="H57:H63" si="29">I57*95200</f>
        <v>95200</v>
      </c>
      <c r="I57" s="112">
        <v>1</v>
      </c>
      <c r="J57" s="24">
        <f t="shared" ref="J57:J63" si="30">L57*277000</f>
        <v>0</v>
      </c>
      <c r="K57" s="24">
        <f t="shared" ref="K57:K63" si="31">L57*112600</f>
        <v>0</v>
      </c>
      <c r="L57" s="112">
        <v>0</v>
      </c>
      <c r="M57" s="22">
        <v>0</v>
      </c>
      <c r="N57" s="25">
        <f t="shared" ref="N57:N63" si="32">G57+J57</f>
        <v>216000</v>
      </c>
      <c r="O57" s="146">
        <f t="shared" ref="O57:O63" si="33">K57+H57</f>
        <v>95200</v>
      </c>
      <c r="P57" s="25">
        <f t="shared" ref="P57:P63" si="34">N57-(O57*70%)</f>
        <v>149360</v>
      </c>
      <c r="Q57" s="45">
        <f t="shared" ref="Q57:Q63" si="35">I57*190000</f>
        <v>190000</v>
      </c>
      <c r="R57" s="24">
        <f t="shared" ref="R57:R63" si="36">L57*220000</f>
        <v>0</v>
      </c>
      <c r="S57" s="111">
        <f t="shared" si="27"/>
        <v>190000</v>
      </c>
      <c r="T57" s="111">
        <f t="shared" si="1"/>
        <v>123360</v>
      </c>
    </row>
    <row r="58" spans="1:24" ht="28.5" x14ac:dyDescent="0.25">
      <c r="A58" s="22" t="s">
        <v>136</v>
      </c>
      <c r="B58" s="22" t="s">
        <v>16</v>
      </c>
      <c r="C58" s="22">
        <v>500445</v>
      </c>
      <c r="D58" s="38" t="s">
        <v>137</v>
      </c>
      <c r="E58" s="38"/>
      <c r="F58" s="22">
        <v>0.5</v>
      </c>
      <c r="G58" s="24">
        <f t="shared" si="28"/>
        <v>108000</v>
      </c>
      <c r="H58" s="24">
        <f t="shared" si="29"/>
        <v>47600</v>
      </c>
      <c r="I58" s="112">
        <v>0.5</v>
      </c>
      <c r="J58" s="24">
        <f t="shared" si="30"/>
        <v>0</v>
      </c>
      <c r="K58" s="24">
        <f t="shared" si="31"/>
        <v>0</v>
      </c>
      <c r="L58" s="112">
        <v>0</v>
      </c>
      <c r="M58" s="22">
        <v>0</v>
      </c>
      <c r="N58" s="25">
        <f t="shared" si="32"/>
        <v>108000</v>
      </c>
      <c r="O58" s="146">
        <f t="shared" si="33"/>
        <v>47600</v>
      </c>
      <c r="P58" s="25">
        <f t="shared" si="34"/>
        <v>74680</v>
      </c>
      <c r="Q58" s="45">
        <f t="shared" si="35"/>
        <v>95000</v>
      </c>
      <c r="R58" s="24">
        <f t="shared" si="36"/>
        <v>0</v>
      </c>
      <c r="S58" s="111">
        <f t="shared" si="27"/>
        <v>95000</v>
      </c>
      <c r="T58" s="111">
        <f t="shared" si="1"/>
        <v>61680</v>
      </c>
    </row>
    <row r="59" spans="1:24" ht="67.5" x14ac:dyDescent="0.25">
      <c r="A59" s="23" t="s">
        <v>138</v>
      </c>
      <c r="B59" s="22" t="s">
        <v>16</v>
      </c>
      <c r="C59" s="22">
        <v>500459</v>
      </c>
      <c r="D59" s="38" t="s">
        <v>139</v>
      </c>
      <c r="E59" s="38" t="s">
        <v>140</v>
      </c>
      <c r="F59" s="22">
        <v>30</v>
      </c>
      <c r="G59" s="24">
        <f t="shared" si="28"/>
        <v>5400000</v>
      </c>
      <c r="H59" s="24">
        <f t="shared" si="29"/>
        <v>2380000</v>
      </c>
      <c r="I59" s="112">
        <v>25</v>
      </c>
      <c r="J59" s="24">
        <f t="shared" si="30"/>
        <v>1385000</v>
      </c>
      <c r="K59" s="24">
        <f t="shared" si="31"/>
        <v>563000</v>
      </c>
      <c r="L59" s="112">
        <v>5</v>
      </c>
      <c r="M59" s="22">
        <v>0</v>
      </c>
      <c r="N59" s="25">
        <f t="shared" si="32"/>
        <v>6785000</v>
      </c>
      <c r="O59" s="146">
        <f t="shared" si="33"/>
        <v>2943000</v>
      </c>
      <c r="P59" s="25">
        <f t="shared" si="34"/>
        <v>4724900</v>
      </c>
      <c r="Q59" s="45">
        <f t="shared" si="35"/>
        <v>4750000</v>
      </c>
      <c r="R59" s="24">
        <f t="shared" si="36"/>
        <v>1100000</v>
      </c>
      <c r="S59" s="111">
        <f t="shared" si="27"/>
        <v>5850000</v>
      </c>
      <c r="T59" s="111">
        <f t="shared" si="1"/>
        <v>3789900</v>
      </c>
    </row>
    <row r="60" spans="1:24" ht="28.5" x14ac:dyDescent="0.25">
      <c r="A60" s="23" t="s">
        <v>141</v>
      </c>
      <c r="B60" s="22" t="s">
        <v>16</v>
      </c>
      <c r="C60" s="22">
        <v>500460</v>
      </c>
      <c r="D60" s="38" t="s">
        <v>142</v>
      </c>
      <c r="E60" s="38"/>
      <c r="F60" s="22">
        <v>4.5</v>
      </c>
      <c r="G60" s="24">
        <f t="shared" si="28"/>
        <v>648000</v>
      </c>
      <c r="H60" s="24">
        <f t="shared" si="29"/>
        <v>285600</v>
      </c>
      <c r="I60" s="112">
        <v>3</v>
      </c>
      <c r="J60" s="24">
        <f t="shared" si="30"/>
        <v>415500</v>
      </c>
      <c r="K60" s="24">
        <f t="shared" si="31"/>
        <v>168900</v>
      </c>
      <c r="L60" s="112">
        <v>1.5</v>
      </c>
      <c r="M60" s="22">
        <v>0</v>
      </c>
      <c r="N60" s="25">
        <f t="shared" si="32"/>
        <v>1063500</v>
      </c>
      <c r="O60" s="146">
        <f t="shared" si="33"/>
        <v>454500</v>
      </c>
      <c r="P60" s="25">
        <f t="shared" si="34"/>
        <v>745350</v>
      </c>
      <c r="Q60" s="45">
        <f t="shared" si="35"/>
        <v>570000</v>
      </c>
      <c r="R60" s="24">
        <f t="shared" si="36"/>
        <v>330000</v>
      </c>
      <c r="S60" s="111">
        <f t="shared" si="27"/>
        <v>900000</v>
      </c>
      <c r="T60" s="111">
        <f t="shared" si="1"/>
        <v>581850</v>
      </c>
    </row>
    <row r="61" spans="1:24" ht="28.5" x14ac:dyDescent="0.25">
      <c r="A61" s="23" t="s">
        <v>143</v>
      </c>
      <c r="B61" s="22" t="s">
        <v>16</v>
      </c>
      <c r="C61" s="22">
        <v>500465</v>
      </c>
      <c r="D61" s="38" t="s">
        <v>144</v>
      </c>
      <c r="E61" s="38"/>
      <c r="F61" s="22">
        <v>7.5</v>
      </c>
      <c r="G61" s="24">
        <f t="shared" si="28"/>
        <v>1080000</v>
      </c>
      <c r="H61" s="24">
        <f t="shared" si="29"/>
        <v>476000</v>
      </c>
      <c r="I61" s="112">
        <v>5</v>
      </c>
      <c r="J61" s="24">
        <f t="shared" si="30"/>
        <v>692500</v>
      </c>
      <c r="K61" s="24">
        <f t="shared" si="31"/>
        <v>281500</v>
      </c>
      <c r="L61" s="112">
        <v>2.5</v>
      </c>
      <c r="M61" s="22">
        <v>0</v>
      </c>
      <c r="N61" s="25">
        <f t="shared" si="32"/>
        <v>1772500</v>
      </c>
      <c r="O61" s="146">
        <f t="shared" si="33"/>
        <v>757500</v>
      </c>
      <c r="P61" s="25">
        <f t="shared" si="34"/>
        <v>1242250</v>
      </c>
      <c r="Q61" s="45">
        <f t="shared" si="35"/>
        <v>950000</v>
      </c>
      <c r="R61" s="24">
        <f t="shared" si="36"/>
        <v>550000</v>
      </c>
      <c r="S61" s="111">
        <f t="shared" si="27"/>
        <v>1500000</v>
      </c>
      <c r="T61" s="111">
        <f t="shared" si="1"/>
        <v>969750</v>
      </c>
    </row>
    <row r="62" spans="1:24" ht="54" x14ac:dyDescent="0.25">
      <c r="A62" s="23" t="s">
        <v>145</v>
      </c>
      <c r="B62" s="22" t="s">
        <v>16</v>
      </c>
      <c r="C62" s="22">
        <v>500470</v>
      </c>
      <c r="D62" s="38" t="s">
        <v>146</v>
      </c>
      <c r="E62" s="38"/>
      <c r="F62" s="22">
        <v>1.2000000000000002</v>
      </c>
      <c r="G62" s="24">
        <f t="shared" si="28"/>
        <v>172800</v>
      </c>
      <c r="H62" s="24">
        <f t="shared" si="29"/>
        <v>76160</v>
      </c>
      <c r="I62" s="112">
        <v>0.8</v>
      </c>
      <c r="J62" s="24">
        <f t="shared" si="30"/>
        <v>110800</v>
      </c>
      <c r="K62" s="24">
        <f t="shared" si="31"/>
        <v>45040</v>
      </c>
      <c r="L62" s="112">
        <v>0.4</v>
      </c>
      <c r="M62" s="22">
        <v>0</v>
      </c>
      <c r="N62" s="25">
        <f t="shared" si="32"/>
        <v>283600</v>
      </c>
      <c r="O62" s="146">
        <f t="shared" si="33"/>
        <v>121200</v>
      </c>
      <c r="P62" s="25">
        <f t="shared" si="34"/>
        <v>198760</v>
      </c>
      <c r="Q62" s="45">
        <f t="shared" si="35"/>
        <v>152000</v>
      </c>
      <c r="R62" s="24">
        <f t="shared" si="36"/>
        <v>88000</v>
      </c>
      <c r="S62" s="111">
        <f t="shared" si="27"/>
        <v>240000</v>
      </c>
      <c r="T62" s="111">
        <f t="shared" si="1"/>
        <v>155160</v>
      </c>
      <c r="W62" s="7">
        <v>500455</v>
      </c>
      <c r="X62" t="s">
        <v>2308</v>
      </c>
    </row>
    <row r="63" spans="1:24" ht="27" x14ac:dyDescent="0.25">
      <c r="A63" s="23" t="s">
        <v>147</v>
      </c>
      <c r="B63" s="22" t="s">
        <v>16</v>
      </c>
      <c r="C63" s="22">
        <v>500475</v>
      </c>
      <c r="D63" s="38" t="s">
        <v>148</v>
      </c>
      <c r="E63" s="38"/>
      <c r="F63" s="22">
        <v>2.4000000000000004</v>
      </c>
      <c r="G63" s="24">
        <f t="shared" si="28"/>
        <v>345600</v>
      </c>
      <c r="H63" s="24">
        <f t="shared" si="29"/>
        <v>152320</v>
      </c>
      <c r="I63" s="112">
        <v>1.6</v>
      </c>
      <c r="J63" s="24">
        <f t="shared" si="30"/>
        <v>221600</v>
      </c>
      <c r="K63" s="24">
        <f t="shared" si="31"/>
        <v>90080</v>
      </c>
      <c r="L63" s="112">
        <v>0.8</v>
      </c>
      <c r="M63" s="22">
        <v>0</v>
      </c>
      <c r="N63" s="25">
        <f t="shared" si="32"/>
        <v>567200</v>
      </c>
      <c r="O63" s="146">
        <f t="shared" si="33"/>
        <v>242400</v>
      </c>
      <c r="P63" s="25">
        <f t="shared" si="34"/>
        <v>397520</v>
      </c>
      <c r="Q63" s="45">
        <f t="shared" si="35"/>
        <v>304000</v>
      </c>
      <c r="R63" s="24">
        <f t="shared" si="36"/>
        <v>176000</v>
      </c>
      <c r="S63" s="111">
        <f t="shared" si="27"/>
        <v>480000</v>
      </c>
      <c r="T63" s="111">
        <f t="shared" si="1"/>
        <v>310320</v>
      </c>
    </row>
    <row r="64" spans="1:24" ht="54" x14ac:dyDescent="0.25">
      <c r="A64" s="23" t="s">
        <v>149</v>
      </c>
      <c r="B64" s="39"/>
      <c r="C64" s="22">
        <v>500575</v>
      </c>
      <c r="D64" s="38" t="s">
        <v>150</v>
      </c>
      <c r="E64" s="38" t="s">
        <v>151</v>
      </c>
      <c r="F64" s="22">
        <v>7.5</v>
      </c>
      <c r="G64" s="24">
        <v>0</v>
      </c>
      <c r="H64" s="24">
        <v>0</v>
      </c>
      <c r="I64" s="112" t="s">
        <v>152</v>
      </c>
      <c r="J64" s="24">
        <v>0</v>
      </c>
      <c r="K64" s="24">
        <v>0</v>
      </c>
      <c r="L64" s="112">
        <v>1.7</v>
      </c>
      <c r="M64" s="22">
        <v>3</v>
      </c>
      <c r="N64" s="25">
        <f>F64*380000</f>
        <v>2850000</v>
      </c>
      <c r="O64" s="146">
        <v>0</v>
      </c>
      <c r="P64" s="25">
        <v>0</v>
      </c>
      <c r="Q64" s="45">
        <v>2030000</v>
      </c>
      <c r="R64" s="24">
        <f>L64*350000</f>
        <v>595000</v>
      </c>
      <c r="S64" s="111">
        <f t="shared" si="27"/>
        <v>2625000</v>
      </c>
      <c r="T64" s="111">
        <f t="shared" si="1"/>
        <v>2625000</v>
      </c>
    </row>
    <row r="65" spans="1:20" ht="37.5" customHeight="1" x14ac:dyDescent="0.25">
      <c r="A65" s="23" t="s">
        <v>153</v>
      </c>
      <c r="B65" s="39"/>
      <c r="C65" s="22">
        <v>500580</v>
      </c>
      <c r="D65" s="38" t="s">
        <v>154</v>
      </c>
      <c r="E65" s="38"/>
      <c r="F65" s="22">
        <v>13</v>
      </c>
      <c r="G65" s="24">
        <v>0</v>
      </c>
      <c r="H65" s="24">
        <v>0</v>
      </c>
      <c r="I65" s="112">
        <v>10</v>
      </c>
      <c r="J65" s="24">
        <v>0</v>
      </c>
      <c r="K65" s="24">
        <v>0</v>
      </c>
      <c r="L65" s="112" t="s">
        <v>155</v>
      </c>
      <c r="M65" s="22">
        <v>3</v>
      </c>
      <c r="N65" s="25">
        <f>F65*380000</f>
        <v>4940000</v>
      </c>
      <c r="O65" s="146">
        <v>0</v>
      </c>
      <c r="P65" s="25">
        <v>0</v>
      </c>
      <c r="Q65" s="45">
        <v>3500000</v>
      </c>
      <c r="R65" s="24">
        <f>L65*350000</f>
        <v>1050000</v>
      </c>
      <c r="S65" s="111">
        <f t="shared" si="27"/>
        <v>4550000</v>
      </c>
      <c r="T65" s="111">
        <f t="shared" si="1"/>
        <v>4550000</v>
      </c>
    </row>
    <row r="66" spans="1:20" ht="94.5" x14ac:dyDescent="0.25">
      <c r="A66" s="22" t="s">
        <v>156</v>
      </c>
      <c r="B66" s="39"/>
      <c r="C66" s="22">
        <v>500910</v>
      </c>
      <c r="D66" s="38" t="s">
        <v>157</v>
      </c>
      <c r="E66" s="38"/>
      <c r="F66" s="22">
        <v>4</v>
      </c>
      <c r="G66" s="24">
        <v>0</v>
      </c>
      <c r="H66" s="24">
        <v>0</v>
      </c>
      <c r="I66" s="112">
        <v>4</v>
      </c>
      <c r="J66" s="24">
        <v>0</v>
      </c>
      <c r="K66" s="24">
        <v>0</v>
      </c>
      <c r="L66" s="112">
        <v>0</v>
      </c>
      <c r="M66" s="22">
        <v>2</v>
      </c>
      <c r="N66" s="25">
        <f>F66*380000</f>
        <v>1520000</v>
      </c>
      <c r="O66" s="146">
        <v>0</v>
      </c>
      <c r="P66" s="25">
        <v>0</v>
      </c>
      <c r="Q66" s="45">
        <v>1400000</v>
      </c>
      <c r="R66" s="24">
        <f>L66*350000</f>
        <v>0</v>
      </c>
      <c r="S66" s="111">
        <f t="shared" si="27"/>
        <v>1400000</v>
      </c>
      <c r="T66" s="111">
        <f t="shared" si="1"/>
        <v>1400000</v>
      </c>
    </row>
    <row r="67" spans="1:20" ht="27" x14ac:dyDescent="0.25">
      <c r="A67" s="102" t="s">
        <v>158</v>
      </c>
      <c r="B67" s="44" t="s">
        <v>16</v>
      </c>
      <c r="C67" s="44">
        <v>500955</v>
      </c>
      <c r="D67" s="103" t="s">
        <v>159</v>
      </c>
      <c r="E67" s="103" t="s">
        <v>160</v>
      </c>
      <c r="F67" s="44">
        <v>10</v>
      </c>
      <c r="G67" s="45">
        <f>I67*216000</f>
        <v>2160000</v>
      </c>
      <c r="H67" s="45">
        <f>I67*95200</f>
        <v>952000</v>
      </c>
      <c r="I67" s="44">
        <v>10</v>
      </c>
      <c r="J67" s="45">
        <f>L67*277000</f>
        <v>0</v>
      </c>
      <c r="K67" s="45">
        <f>L67*112600</f>
        <v>0</v>
      </c>
      <c r="L67" s="44">
        <v>0</v>
      </c>
      <c r="M67" s="44">
        <v>3</v>
      </c>
      <c r="N67" s="45">
        <f>G67+J67</f>
        <v>2160000</v>
      </c>
      <c r="O67" s="146">
        <f>K67+H67</f>
        <v>952000</v>
      </c>
      <c r="P67" s="45">
        <f>N67-(O67*70%)</f>
        <v>1493600</v>
      </c>
      <c r="Q67" s="45">
        <f>I67*190000</f>
        <v>1900000</v>
      </c>
      <c r="R67" s="45">
        <f>L67*220000</f>
        <v>0</v>
      </c>
      <c r="S67" s="45">
        <f t="shared" si="27"/>
        <v>1900000</v>
      </c>
      <c r="T67" s="45">
        <f t="shared" ref="T67:T127" si="37">S67-(O67*70%)</f>
        <v>1233600</v>
      </c>
    </row>
    <row r="68" spans="1:20" ht="67.5" x14ac:dyDescent="0.25">
      <c r="A68" s="23" t="s">
        <v>161</v>
      </c>
      <c r="B68" s="39" t="s">
        <v>129</v>
      </c>
      <c r="C68" s="22">
        <v>501325</v>
      </c>
      <c r="D68" s="38" t="s">
        <v>162</v>
      </c>
      <c r="E68" s="38" t="s">
        <v>163</v>
      </c>
      <c r="F68" s="22">
        <v>24</v>
      </c>
      <c r="G68" s="24">
        <v>0</v>
      </c>
      <c r="H68" s="24">
        <v>0</v>
      </c>
      <c r="I68" s="112">
        <v>18</v>
      </c>
      <c r="J68" s="24">
        <v>0</v>
      </c>
      <c r="K68" s="24">
        <v>0</v>
      </c>
      <c r="L68" s="112">
        <v>6</v>
      </c>
      <c r="M68" s="22">
        <v>3</v>
      </c>
      <c r="N68" s="25">
        <f>F68*380000</f>
        <v>9120000</v>
      </c>
      <c r="O68" s="146">
        <v>0</v>
      </c>
      <c r="P68" s="25">
        <v>0</v>
      </c>
      <c r="Q68" s="45">
        <f>I68*350000</f>
        <v>6300000</v>
      </c>
      <c r="R68" s="24">
        <f>L68*350000</f>
        <v>2100000</v>
      </c>
      <c r="S68" s="111">
        <f t="shared" si="27"/>
        <v>8400000</v>
      </c>
      <c r="T68" s="111">
        <f t="shared" si="37"/>
        <v>8400000</v>
      </c>
    </row>
    <row r="69" spans="1:20" ht="54" x14ac:dyDescent="0.25">
      <c r="A69" s="22" t="s">
        <v>164</v>
      </c>
      <c r="B69" s="39"/>
      <c r="C69" s="22">
        <v>501525</v>
      </c>
      <c r="D69" s="38" t="s">
        <v>165</v>
      </c>
      <c r="E69" s="38"/>
      <c r="F69" s="22">
        <v>7.5</v>
      </c>
      <c r="G69" s="24">
        <v>0</v>
      </c>
      <c r="H69" s="24">
        <v>0</v>
      </c>
      <c r="I69" s="112">
        <v>5</v>
      </c>
      <c r="J69" s="24">
        <v>0</v>
      </c>
      <c r="K69" s="24">
        <v>0</v>
      </c>
      <c r="L69" s="112">
        <v>2.5</v>
      </c>
      <c r="M69" s="22">
        <v>2</v>
      </c>
      <c r="N69" s="25">
        <f>F69*380000</f>
        <v>2850000</v>
      </c>
      <c r="O69" s="146">
        <v>0</v>
      </c>
      <c r="P69" s="25">
        <v>0</v>
      </c>
      <c r="Q69" s="45">
        <f>I69*350000</f>
        <v>1750000</v>
      </c>
      <c r="R69" s="24">
        <f>L69*350000</f>
        <v>875000</v>
      </c>
      <c r="S69" s="111">
        <f t="shared" si="27"/>
        <v>2625000</v>
      </c>
      <c r="T69" s="111">
        <f t="shared" si="37"/>
        <v>2625000</v>
      </c>
    </row>
    <row r="70" spans="1:20" ht="54" x14ac:dyDescent="0.25">
      <c r="A70" s="23" t="s">
        <v>166</v>
      </c>
      <c r="B70" s="39"/>
      <c r="C70" s="22">
        <v>501735</v>
      </c>
      <c r="D70" s="38" t="s">
        <v>167</v>
      </c>
      <c r="E70" s="38"/>
      <c r="F70" s="22">
        <v>6</v>
      </c>
      <c r="G70" s="24">
        <v>0</v>
      </c>
      <c r="H70" s="24">
        <v>0</v>
      </c>
      <c r="I70" s="112">
        <v>4</v>
      </c>
      <c r="J70" s="24">
        <v>0</v>
      </c>
      <c r="K70" s="24">
        <v>0</v>
      </c>
      <c r="L70" s="112">
        <v>2</v>
      </c>
      <c r="M70" s="22">
        <v>2</v>
      </c>
      <c r="N70" s="25">
        <f>F70*380000</f>
        <v>2280000</v>
      </c>
      <c r="O70" s="146">
        <v>0</v>
      </c>
      <c r="P70" s="25">
        <v>0</v>
      </c>
      <c r="Q70" s="45">
        <f>I70*350000</f>
        <v>1400000</v>
      </c>
      <c r="R70" s="24">
        <f>L70*350000</f>
        <v>700000</v>
      </c>
      <c r="S70" s="111">
        <f t="shared" si="27"/>
        <v>2100000</v>
      </c>
      <c r="T70" s="111">
        <f t="shared" si="37"/>
        <v>2100000</v>
      </c>
    </row>
    <row r="71" spans="1:20" ht="54" x14ac:dyDescent="0.25">
      <c r="A71" s="22" t="s">
        <v>168</v>
      </c>
      <c r="B71" s="22" t="s">
        <v>16</v>
      </c>
      <c r="C71" s="22">
        <v>501790</v>
      </c>
      <c r="D71" s="38" t="s">
        <v>169</v>
      </c>
      <c r="E71" s="38"/>
      <c r="F71" s="22">
        <v>1.5</v>
      </c>
      <c r="G71" s="24">
        <f>I71*216000</f>
        <v>324000</v>
      </c>
      <c r="H71" s="24">
        <f>I71*95200</f>
        <v>142800</v>
      </c>
      <c r="I71" s="112">
        <v>1.5</v>
      </c>
      <c r="J71" s="24">
        <f>L71*277000</f>
        <v>0</v>
      </c>
      <c r="K71" s="24">
        <f>L71*112600</f>
        <v>0</v>
      </c>
      <c r="L71" s="112">
        <v>0</v>
      </c>
      <c r="M71" s="22">
        <v>0</v>
      </c>
      <c r="N71" s="25">
        <f>G71+J71</f>
        <v>324000</v>
      </c>
      <c r="O71" s="146">
        <f>K71+H71</f>
        <v>142800</v>
      </c>
      <c r="P71" s="25">
        <f>N71-(O71*70%)</f>
        <v>224040</v>
      </c>
      <c r="Q71" s="45">
        <f>I71*190000</f>
        <v>285000</v>
      </c>
      <c r="R71" s="24">
        <f>L71*220000</f>
        <v>0</v>
      </c>
      <c r="S71" s="111">
        <f t="shared" si="27"/>
        <v>285000</v>
      </c>
      <c r="T71" s="111">
        <f t="shared" si="37"/>
        <v>185040</v>
      </c>
    </row>
    <row r="72" spans="1:20" ht="27" x14ac:dyDescent="0.25">
      <c r="A72" s="23" t="s">
        <v>170</v>
      </c>
      <c r="B72" s="22" t="s">
        <v>16</v>
      </c>
      <c r="C72" s="22">
        <v>501792</v>
      </c>
      <c r="D72" s="38" t="s">
        <v>171</v>
      </c>
      <c r="E72" s="38"/>
      <c r="F72" s="22">
        <v>0.75</v>
      </c>
      <c r="G72" s="24">
        <f>I72*216000</f>
        <v>162000</v>
      </c>
      <c r="H72" s="24">
        <f>I72*95200</f>
        <v>71400</v>
      </c>
      <c r="I72" s="112">
        <v>0.75</v>
      </c>
      <c r="J72" s="24">
        <f>L72*277000</f>
        <v>0</v>
      </c>
      <c r="K72" s="24">
        <f>L72*112600</f>
        <v>0</v>
      </c>
      <c r="L72" s="112"/>
      <c r="M72" s="22">
        <v>0</v>
      </c>
      <c r="N72" s="25">
        <f>G72+J72</f>
        <v>162000</v>
      </c>
      <c r="O72" s="146">
        <f>K72+H72</f>
        <v>71400</v>
      </c>
      <c r="P72" s="25">
        <f>N72-(O72*70%)</f>
        <v>112020</v>
      </c>
      <c r="Q72" s="45">
        <f>I72*190000</f>
        <v>142500</v>
      </c>
      <c r="R72" s="24">
        <f>L72*220000</f>
        <v>0</v>
      </c>
      <c r="S72" s="111">
        <f t="shared" si="27"/>
        <v>142500</v>
      </c>
      <c r="T72" s="111">
        <f t="shared" si="37"/>
        <v>92520</v>
      </c>
    </row>
    <row r="73" spans="1:20" ht="28.5" x14ac:dyDescent="0.25">
      <c r="A73" s="22" t="s">
        <v>172</v>
      </c>
      <c r="B73" s="22" t="s">
        <v>49</v>
      </c>
      <c r="C73" s="22">
        <v>501870</v>
      </c>
      <c r="D73" s="38" t="s">
        <v>173</v>
      </c>
      <c r="E73" s="38"/>
      <c r="F73" s="22">
        <v>3</v>
      </c>
      <c r="G73" s="24">
        <f>I73*216000</f>
        <v>648000</v>
      </c>
      <c r="H73" s="24">
        <f>I73*95200</f>
        <v>285600</v>
      </c>
      <c r="I73" s="112">
        <v>3</v>
      </c>
      <c r="J73" s="24">
        <f>L73*277000</f>
        <v>0</v>
      </c>
      <c r="K73" s="24">
        <f>L73*112600</f>
        <v>0</v>
      </c>
      <c r="L73" s="112">
        <v>0</v>
      </c>
      <c r="M73" s="22">
        <v>0</v>
      </c>
      <c r="N73" s="25">
        <f>G73+J73</f>
        <v>648000</v>
      </c>
      <c r="O73" s="146">
        <f>K73+H73</f>
        <v>285600</v>
      </c>
      <c r="P73" s="25">
        <f>N73-(O73*70%)</f>
        <v>448080</v>
      </c>
      <c r="Q73" s="45">
        <f>I73*190000</f>
        <v>570000</v>
      </c>
      <c r="R73" s="24">
        <f>L73*220000</f>
        <v>0</v>
      </c>
      <c r="S73" s="111">
        <f t="shared" si="27"/>
        <v>570000</v>
      </c>
      <c r="T73" s="111">
        <f t="shared" si="37"/>
        <v>370080</v>
      </c>
    </row>
    <row r="74" spans="1:20" ht="28.5" x14ac:dyDescent="0.25">
      <c r="A74" s="23" t="s">
        <v>174</v>
      </c>
      <c r="B74" s="39" t="s">
        <v>129</v>
      </c>
      <c r="C74" s="22">
        <v>502075</v>
      </c>
      <c r="D74" s="38" t="s">
        <v>175</v>
      </c>
      <c r="E74" s="38"/>
      <c r="F74" s="22">
        <v>9</v>
      </c>
      <c r="G74" s="24">
        <v>0</v>
      </c>
      <c r="H74" s="24">
        <v>0</v>
      </c>
      <c r="I74" s="112">
        <v>6</v>
      </c>
      <c r="J74" s="24">
        <v>0</v>
      </c>
      <c r="K74" s="24">
        <v>0</v>
      </c>
      <c r="L74" s="112">
        <v>3</v>
      </c>
      <c r="M74" s="22">
        <v>3</v>
      </c>
      <c r="N74" s="25">
        <f>F74*380000</f>
        <v>3420000</v>
      </c>
      <c r="O74" s="146">
        <v>0</v>
      </c>
      <c r="P74" s="25">
        <v>0</v>
      </c>
      <c r="Q74" s="45">
        <f>I74*350000</f>
        <v>2100000</v>
      </c>
      <c r="R74" s="24">
        <f>L74*350000</f>
        <v>1050000</v>
      </c>
      <c r="S74" s="111">
        <f t="shared" si="27"/>
        <v>3150000</v>
      </c>
      <c r="T74" s="111">
        <f t="shared" si="37"/>
        <v>3150000</v>
      </c>
    </row>
    <row r="75" spans="1:20" ht="27" x14ac:dyDescent="0.25">
      <c r="A75" s="23" t="s">
        <v>176</v>
      </c>
      <c r="B75" s="22" t="s">
        <v>16</v>
      </c>
      <c r="C75" s="22">
        <v>502090</v>
      </c>
      <c r="D75" s="38" t="s">
        <v>177</v>
      </c>
      <c r="E75" s="38" t="s">
        <v>178</v>
      </c>
      <c r="F75" s="22">
        <v>2.2000000000000002</v>
      </c>
      <c r="G75" s="24">
        <f>I75*216000</f>
        <v>108000</v>
      </c>
      <c r="H75" s="24">
        <f>I75*95200</f>
        <v>47600</v>
      </c>
      <c r="I75" s="112">
        <v>0.5</v>
      </c>
      <c r="J75" s="24">
        <f>L75*277000</f>
        <v>470900</v>
      </c>
      <c r="K75" s="24">
        <f>L75*112600</f>
        <v>191420</v>
      </c>
      <c r="L75" s="112">
        <v>1.7</v>
      </c>
      <c r="M75" s="22">
        <v>0</v>
      </c>
      <c r="N75" s="25">
        <f>G75+J75</f>
        <v>578900</v>
      </c>
      <c r="O75" s="146">
        <f>K75+H75</f>
        <v>239020</v>
      </c>
      <c r="P75" s="25">
        <f>N75-(O75*70%)</f>
        <v>411586</v>
      </c>
      <c r="Q75" s="45">
        <f>I75*190000</f>
        <v>95000</v>
      </c>
      <c r="R75" s="24">
        <f>L75*220000</f>
        <v>374000</v>
      </c>
      <c r="S75" s="111">
        <f t="shared" si="27"/>
        <v>469000</v>
      </c>
      <c r="T75" s="111">
        <f t="shared" si="37"/>
        <v>301686</v>
      </c>
    </row>
    <row r="76" spans="1:20" ht="42.75" x14ac:dyDescent="0.25">
      <c r="A76" s="23" t="s">
        <v>179</v>
      </c>
      <c r="B76" s="39"/>
      <c r="C76" s="22">
        <v>600010</v>
      </c>
      <c r="D76" s="38" t="s">
        <v>179</v>
      </c>
      <c r="E76" s="38" t="s">
        <v>58</v>
      </c>
      <c r="F76" s="22">
        <v>8</v>
      </c>
      <c r="G76" s="24">
        <v>0</v>
      </c>
      <c r="H76" s="24">
        <v>0</v>
      </c>
      <c r="I76" s="112">
        <v>6</v>
      </c>
      <c r="J76" s="24">
        <v>0</v>
      </c>
      <c r="K76" s="24">
        <v>0</v>
      </c>
      <c r="L76" s="112">
        <v>2</v>
      </c>
      <c r="M76" s="22">
        <v>2</v>
      </c>
      <c r="N76" s="25">
        <f>F76*380000</f>
        <v>3040000</v>
      </c>
      <c r="O76" s="146">
        <v>0</v>
      </c>
      <c r="P76" s="25">
        <v>0</v>
      </c>
      <c r="Q76" s="45">
        <f>I76*350000</f>
        <v>2100000</v>
      </c>
      <c r="R76" s="24">
        <f>L75*350000</f>
        <v>595000</v>
      </c>
      <c r="S76" s="111">
        <f t="shared" si="27"/>
        <v>2695000</v>
      </c>
      <c r="T76" s="111">
        <f t="shared" si="37"/>
        <v>2695000</v>
      </c>
    </row>
    <row r="77" spans="1:20" ht="81" x14ac:dyDescent="0.25">
      <c r="A77" s="22" t="s">
        <v>180</v>
      </c>
      <c r="B77" s="39"/>
      <c r="C77" s="22">
        <v>601925</v>
      </c>
      <c r="D77" s="38" t="s">
        <v>181</v>
      </c>
      <c r="E77" s="38"/>
      <c r="F77" s="22">
        <v>3</v>
      </c>
      <c r="G77" s="24">
        <v>0</v>
      </c>
      <c r="H77" s="24">
        <v>0</v>
      </c>
      <c r="I77" s="112">
        <v>3</v>
      </c>
      <c r="J77" s="24">
        <v>0</v>
      </c>
      <c r="K77" s="24">
        <v>0</v>
      </c>
      <c r="L77" s="112">
        <v>0</v>
      </c>
      <c r="M77" s="22">
        <v>3</v>
      </c>
      <c r="N77" s="25">
        <f>F77*380000</f>
        <v>1140000</v>
      </c>
      <c r="O77" s="146">
        <v>0</v>
      </c>
      <c r="P77" s="25">
        <v>0</v>
      </c>
      <c r="Q77" s="45">
        <f>I77*350000</f>
        <v>1050000</v>
      </c>
      <c r="R77" s="24">
        <f>L76*350000</f>
        <v>700000</v>
      </c>
      <c r="S77" s="111">
        <f t="shared" si="27"/>
        <v>1750000</v>
      </c>
      <c r="T77" s="111">
        <f t="shared" si="37"/>
        <v>1750000</v>
      </c>
    </row>
    <row r="78" spans="1:20" ht="28.5" x14ac:dyDescent="0.25">
      <c r="A78" s="22" t="s">
        <v>182</v>
      </c>
      <c r="B78" s="22" t="s">
        <v>16</v>
      </c>
      <c r="C78" s="22">
        <v>602215</v>
      </c>
      <c r="D78" s="38"/>
      <c r="E78" s="38"/>
      <c r="F78" s="22">
        <v>13</v>
      </c>
      <c r="G78" s="24">
        <f>I78*216000</f>
        <v>2160000</v>
      </c>
      <c r="H78" s="24">
        <f>I78*95200</f>
        <v>952000</v>
      </c>
      <c r="I78" s="112">
        <v>10</v>
      </c>
      <c r="J78" s="24">
        <f>L78*277000</f>
        <v>831000</v>
      </c>
      <c r="K78" s="24">
        <f>L78*112600</f>
        <v>337800</v>
      </c>
      <c r="L78" s="112">
        <v>3</v>
      </c>
      <c r="M78" s="22">
        <v>4</v>
      </c>
      <c r="N78" s="25">
        <f>J78+G78</f>
        <v>2991000</v>
      </c>
      <c r="O78" s="146">
        <f>K78+H78</f>
        <v>1289800</v>
      </c>
      <c r="P78" s="25">
        <f>N78-(O78*70%)</f>
        <v>2088140</v>
      </c>
      <c r="Q78" s="45">
        <f>I78*190000</f>
        <v>1900000</v>
      </c>
      <c r="R78" s="24">
        <f>L78*220000</f>
        <v>660000</v>
      </c>
      <c r="S78" s="111">
        <f t="shared" si="27"/>
        <v>2560000</v>
      </c>
      <c r="T78" s="111">
        <f t="shared" si="37"/>
        <v>1657140</v>
      </c>
    </row>
    <row r="79" spans="1:20" ht="67.5" x14ac:dyDescent="0.25">
      <c r="A79" s="22" t="s">
        <v>183</v>
      </c>
      <c r="B79" s="22" t="s">
        <v>16</v>
      </c>
      <c r="C79" s="22">
        <v>602370</v>
      </c>
      <c r="D79" s="38" t="s">
        <v>184</v>
      </c>
      <c r="E79" s="38"/>
      <c r="F79" s="22">
        <v>30</v>
      </c>
      <c r="G79" s="24">
        <f>I79*216000</f>
        <v>4752000</v>
      </c>
      <c r="H79" s="24">
        <f>I79*95200</f>
        <v>2094400</v>
      </c>
      <c r="I79" s="112">
        <v>22</v>
      </c>
      <c r="J79" s="24">
        <f>L79*277000</f>
        <v>2216000</v>
      </c>
      <c r="K79" s="24">
        <f>L79*112600</f>
        <v>900800</v>
      </c>
      <c r="L79" s="112">
        <v>8</v>
      </c>
      <c r="M79" s="22">
        <v>3</v>
      </c>
      <c r="N79" s="25">
        <f>G79+J79</f>
        <v>6968000</v>
      </c>
      <c r="O79" s="146">
        <f>K79+H79</f>
        <v>2995200</v>
      </c>
      <c r="P79" s="25">
        <f>N79-(O79*70%)</f>
        <v>4871360</v>
      </c>
      <c r="Q79" s="45">
        <f>I79*190000</f>
        <v>4180000</v>
      </c>
      <c r="R79" s="24">
        <f>L79*220000</f>
        <v>1760000</v>
      </c>
      <c r="S79" s="111">
        <f t="shared" si="27"/>
        <v>5940000</v>
      </c>
      <c r="T79" s="111">
        <f t="shared" si="37"/>
        <v>3843360</v>
      </c>
    </row>
    <row r="80" spans="1:20" ht="40.5" x14ac:dyDescent="0.25">
      <c r="A80" s="23" t="s">
        <v>185</v>
      </c>
      <c r="B80" s="39"/>
      <c r="C80" s="22">
        <v>602490</v>
      </c>
      <c r="D80" s="38" t="s">
        <v>186</v>
      </c>
      <c r="E80" s="38"/>
      <c r="F80" s="22">
        <v>6</v>
      </c>
      <c r="G80" s="24">
        <v>0</v>
      </c>
      <c r="H80" s="24">
        <v>0</v>
      </c>
      <c r="I80" s="112">
        <v>6</v>
      </c>
      <c r="J80" s="24">
        <f>L80*221400</f>
        <v>0</v>
      </c>
      <c r="K80" s="24">
        <f>L80*97600</f>
        <v>0</v>
      </c>
      <c r="L80" s="112">
        <v>0</v>
      </c>
      <c r="M80" s="22">
        <v>3</v>
      </c>
      <c r="N80" s="25">
        <f>F80*380000</f>
        <v>2280000</v>
      </c>
      <c r="O80" s="146">
        <v>0</v>
      </c>
      <c r="P80" s="25">
        <v>0</v>
      </c>
      <c r="Q80" s="45">
        <f>I80*350000</f>
        <v>2100000</v>
      </c>
      <c r="R80" s="24">
        <f>L80*350000</f>
        <v>0</v>
      </c>
      <c r="S80" s="111">
        <f t="shared" si="27"/>
        <v>2100000</v>
      </c>
      <c r="T80" s="111">
        <f t="shared" si="37"/>
        <v>2100000</v>
      </c>
    </row>
    <row r="81" spans="1:20" ht="40.5" x14ac:dyDescent="0.25">
      <c r="A81" s="102" t="s">
        <v>187</v>
      </c>
      <c r="B81" s="44" t="s">
        <v>16</v>
      </c>
      <c r="C81" s="44">
        <v>602770</v>
      </c>
      <c r="D81" s="103" t="s">
        <v>188</v>
      </c>
      <c r="E81" s="103"/>
      <c r="F81" s="44">
        <v>1</v>
      </c>
      <c r="G81" s="45">
        <f t="shared" ref="G81:G103" si="38">I81*216000</f>
        <v>216000</v>
      </c>
      <c r="H81" s="45">
        <f t="shared" ref="H81:H103" si="39">I81*95200</f>
        <v>95200</v>
      </c>
      <c r="I81" s="44">
        <v>1</v>
      </c>
      <c r="J81" s="45">
        <f>L81*277000</f>
        <v>0</v>
      </c>
      <c r="K81" s="45">
        <f>L81*112600</f>
        <v>0</v>
      </c>
      <c r="L81" s="44">
        <v>0</v>
      </c>
      <c r="M81" s="44">
        <v>0</v>
      </c>
      <c r="N81" s="45">
        <f>G81+J81</f>
        <v>216000</v>
      </c>
      <c r="O81" s="146">
        <f>K81+H81</f>
        <v>95200</v>
      </c>
      <c r="P81" s="45">
        <f>N81-(O81*70%)</f>
        <v>149360</v>
      </c>
      <c r="Q81" s="45">
        <f>I81*190000</f>
        <v>190000</v>
      </c>
      <c r="R81" s="45">
        <f>L81*220000</f>
        <v>0</v>
      </c>
      <c r="S81" s="45">
        <f t="shared" si="27"/>
        <v>190000</v>
      </c>
      <c r="T81" s="45">
        <f t="shared" si="37"/>
        <v>123360</v>
      </c>
    </row>
    <row r="82" spans="1:20" ht="40.5" x14ac:dyDescent="0.35">
      <c r="A82" s="39" t="s">
        <v>189</v>
      </c>
      <c r="B82" s="39" t="s">
        <v>2307</v>
      </c>
      <c r="C82" s="39">
        <v>700310</v>
      </c>
      <c r="D82" s="40" t="s">
        <v>190</v>
      </c>
      <c r="E82" s="41"/>
      <c r="F82" s="22">
        <v>7.44</v>
      </c>
      <c r="G82" s="24">
        <f t="shared" si="38"/>
        <v>803520</v>
      </c>
      <c r="H82" s="24">
        <f t="shared" si="39"/>
        <v>354144</v>
      </c>
      <c r="I82" s="112">
        <v>3.72</v>
      </c>
      <c r="J82" s="24">
        <f>L82*221400</f>
        <v>823608</v>
      </c>
      <c r="K82" s="24">
        <f>L82*97600</f>
        <v>363072</v>
      </c>
      <c r="L82" s="112">
        <v>3.72</v>
      </c>
      <c r="M82" s="22">
        <v>0</v>
      </c>
      <c r="N82" s="25"/>
      <c r="O82" s="146">
        <v>0</v>
      </c>
      <c r="P82" s="25">
        <v>0</v>
      </c>
      <c r="Q82" s="45">
        <f>I82*210000</f>
        <v>781200</v>
      </c>
      <c r="R82" s="24">
        <f>L82*240000</f>
        <v>892800</v>
      </c>
      <c r="S82" s="111">
        <f t="shared" ref="S82:S113" si="40">Q82+R82</f>
        <v>1674000</v>
      </c>
      <c r="T82" s="111">
        <f t="shared" si="37"/>
        <v>1674000</v>
      </c>
    </row>
    <row r="83" spans="1:20" ht="113.25" customHeight="1" x14ac:dyDescent="0.25">
      <c r="A83" s="39" t="s">
        <v>191</v>
      </c>
      <c r="B83" s="39" t="s">
        <v>49</v>
      </c>
      <c r="C83" s="39">
        <v>810348</v>
      </c>
      <c r="D83" s="41" t="s">
        <v>192</v>
      </c>
      <c r="E83" s="41"/>
      <c r="F83" s="22">
        <v>17</v>
      </c>
      <c r="G83" s="24">
        <f t="shared" si="38"/>
        <v>864000</v>
      </c>
      <c r="H83" s="24">
        <f t="shared" si="39"/>
        <v>380800</v>
      </c>
      <c r="I83" s="112">
        <v>4</v>
      </c>
      <c r="J83" s="24">
        <f t="shared" ref="J83:J103" si="41">L83*277000</f>
        <v>3601000</v>
      </c>
      <c r="K83" s="24">
        <f t="shared" ref="K83:K102" si="42">L83*112600</f>
        <v>1463800</v>
      </c>
      <c r="L83" s="112">
        <v>13</v>
      </c>
      <c r="M83" s="22">
        <v>0</v>
      </c>
      <c r="N83" s="25">
        <f t="shared" ref="N83:N103" si="43">G83+J83</f>
        <v>4465000</v>
      </c>
      <c r="O83" s="146">
        <f t="shared" ref="O83:O103" si="44">K83+H83</f>
        <v>1844600</v>
      </c>
      <c r="P83" s="25">
        <f t="shared" ref="P83:P103" si="45">N83-(O83*70%)</f>
        <v>3173780</v>
      </c>
      <c r="Q83" s="45">
        <f>I83*210000</f>
        <v>840000</v>
      </c>
      <c r="R83" s="24">
        <f>L83*240000</f>
        <v>3120000</v>
      </c>
      <c r="S83" s="111">
        <f t="shared" si="40"/>
        <v>3960000</v>
      </c>
      <c r="T83" s="111">
        <f t="shared" si="37"/>
        <v>2668780</v>
      </c>
    </row>
    <row r="84" spans="1:20" ht="40.5" x14ac:dyDescent="0.25">
      <c r="A84" s="102" t="s">
        <v>193</v>
      </c>
      <c r="B84" s="44" t="s">
        <v>16</v>
      </c>
      <c r="C84" s="44">
        <v>900015</v>
      </c>
      <c r="D84" s="103" t="s">
        <v>194</v>
      </c>
      <c r="E84" s="103" t="s">
        <v>195</v>
      </c>
      <c r="F84" s="44">
        <v>0.8</v>
      </c>
      <c r="G84" s="45">
        <f t="shared" si="38"/>
        <v>172800</v>
      </c>
      <c r="H84" s="45">
        <f t="shared" si="39"/>
        <v>76160</v>
      </c>
      <c r="I84" s="44">
        <v>0.8</v>
      </c>
      <c r="J84" s="45">
        <f t="shared" si="41"/>
        <v>0</v>
      </c>
      <c r="K84" s="45">
        <f t="shared" si="42"/>
        <v>0</v>
      </c>
      <c r="L84" s="44">
        <v>0</v>
      </c>
      <c r="M84" s="44">
        <v>0</v>
      </c>
      <c r="N84" s="45">
        <f t="shared" si="43"/>
        <v>172800</v>
      </c>
      <c r="O84" s="146">
        <f t="shared" si="44"/>
        <v>76160</v>
      </c>
      <c r="P84" s="45">
        <f t="shared" si="45"/>
        <v>119488</v>
      </c>
      <c r="Q84" s="45">
        <f t="shared" ref="Q84:Q103" si="46">I84*190000</f>
        <v>152000</v>
      </c>
      <c r="R84" s="45">
        <f t="shared" ref="R84:R103" si="47">L84*220000</f>
        <v>0</v>
      </c>
      <c r="S84" s="45">
        <f t="shared" si="40"/>
        <v>152000</v>
      </c>
      <c r="T84" s="45">
        <f t="shared" si="37"/>
        <v>98688</v>
      </c>
    </row>
    <row r="85" spans="1:20" ht="40.5" x14ac:dyDescent="0.25">
      <c r="A85" s="102" t="s">
        <v>196</v>
      </c>
      <c r="B85" s="44" t="s">
        <v>49</v>
      </c>
      <c r="C85" s="44">
        <v>900020</v>
      </c>
      <c r="D85" s="103" t="s">
        <v>197</v>
      </c>
      <c r="E85" s="103"/>
      <c r="F85" s="44">
        <v>0.2</v>
      </c>
      <c r="G85" s="45">
        <f t="shared" si="38"/>
        <v>43200</v>
      </c>
      <c r="H85" s="45">
        <f t="shared" si="39"/>
        <v>19040</v>
      </c>
      <c r="I85" s="44">
        <v>0.2</v>
      </c>
      <c r="J85" s="45">
        <f t="shared" si="41"/>
        <v>0</v>
      </c>
      <c r="K85" s="45">
        <f t="shared" si="42"/>
        <v>0</v>
      </c>
      <c r="L85" s="44">
        <v>0</v>
      </c>
      <c r="M85" s="44">
        <v>0</v>
      </c>
      <c r="N85" s="45">
        <f t="shared" si="43"/>
        <v>43200</v>
      </c>
      <c r="O85" s="146">
        <f t="shared" si="44"/>
        <v>19040</v>
      </c>
      <c r="P85" s="45">
        <f t="shared" si="45"/>
        <v>29872</v>
      </c>
      <c r="Q85" s="45">
        <f t="shared" si="46"/>
        <v>38000</v>
      </c>
      <c r="R85" s="45">
        <f t="shared" si="47"/>
        <v>0</v>
      </c>
      <c r="S85" s="45">
        <f t="shared" si="40"/>
        <v>38000</v>
      </c>
      <c r="T85" s="45">
        <f t="shared" si="37"/>
        <v>24672</v>
      </c>
    </row>
    <row r="86" spans="1:20" ht="28.5" x14ac:dyDescent="0.25">
      <c r="A86" s="23" t="s">
        <v>198</v>
      </c>
      <c r="B86" s="22" t="s">
        <v>49</v>
      </c>
      <c r="C86" s="22">
        <v>900025</v>
      </c>
      <c r="D86" s="38" t="s">
        <v>198</v>
      </c>
      <c r="E86" s="38"/>
      <c r="F86" s="22">
        <v>0.5</v>
      </c>
      <c r="G86" s="24">
        <f t="shared" si="38"/>
        <v>108000</v>
      </c>
      <c r="H86" s="24">
        <f t="shared" si="39"/>
        <v>47600</v>
      </c>
      <c r="I86" s="112">
        <v>0.5</v>
      </c>
      <c r="J86" s="24">
        <f t="shared" si="41"/>
        <v>0</v>
      </c>
      <c r="K86" s="24">
        <f t="shared" si="42"/>
        <v>0</v>
      </c>
      <c r="L86" s="112">
        <v>0</v>
      </c>
      <c r="M86" s="22">
        <v>0</v>
      </c>
      <c r="N86" s="25">
        <f t="shared" si="43"/>
        <v>108000</v>
      </c>
      <c r="O86" s="146">
        <f t="shared" si="44"/>
        <v>47600</v>
      </c>
      <c r="P86" s="25">
        <f t="shared" si="45"/>
        <v>74680</v>
      </c>
      <c r="Q86" s="45">
        <f t="shared" si="46"/>
        <v>95000</v>
      </c>
      <c r="R86" s="24">
        <f t="shared" si="47"/>
        <v>0</v>
      </c>
      <c r="S86" s="111">
        <f t="shared" si="40"/>
        <v>95000</v>
      </c>
      <c r="T86" s="111">
        <f t="shared" si="37"/>
        <v>61680</v>
      </c>
    </row>
    <row r="87" spans="1:20" ht="28.5" x14ac:dyDescent="0.25">
      <c r="A87" s="23" t="s">
        <v>199</v>
      </c>
      <c r="B87" s="22" t="s">
        <v>49</v>
      </c>
      <c r="C87" s="22">
        <v>900030</v>
      </c>
      <c r="D87" s="38" t="s">
        <v>199</v>
      </c>
      <c r="E87" s="38"/>
      <c r="F87" s="22">
        <v>0.2</v>
      </c>
      <c r="G87" s="24">
        <f t="shared" si="38"/>
        <v>43200</v>
      </c>
      <c r="H87" s="24">
        <f t="shared" si="39"/>
        <v>19040</v>
      </c>
      <c r="I87" s="112">
        <v>0.2</v>
      </c>
      <c r="J87" s="24">
        <f t="shared" si="41"/>
        <v>0</v>
      </c>
      <c r="K87" s="24">
        <f t="shared" si="42"/>
        <v>0</v>
      </c>
      <c r="L87" s="112">
        <v>0</v>
      </c>
      <c r="M87" s="22">
        <v>0</v>
      </c>
      <c r="N87" s="25">
        <f t="shared" si="43"/>
        <v>43200</v>
      </c>
      <c r="O87" s="146">
        <f t="shared" si="44"/>
        <v>19040</v>
      </c>
      <c r="P87" s="25">
        <f t="shared" si="45"/>
        <v>29872</v>
      </c>
      <c r="Q87" s="45">
        <f t="shared" si="46"/>
        <v>38000</v>
      </c>
      <c r="R87" s="24">
        <f t="shared" si="47"/>
        <v>0</v>
      </c>
      <c r="S87" s="111">
        <f t="shared" si="40"/>
        <v>38000</v>
      </c>
      <c r="T87" s="111">
        <f t="shared" si="37"/>
        <v>24672</v>
      </c>
    </row>
    <row r="88" spans="1:20" ht="40.5" x14ac:dyDescent="0.25">
      <c r="A88" s="23" t="s">
        <v>200</v>
      </c>
      <c r="B88" s="22" t="s">
        <v>16</v>
      </c>
      <c r="C88" s="22">
        <v>900120</v>
      </c>
      <c r="D88" s="38" t="s">
        <v>201</v>
      </c>
      <c r="E88" s="38"/>
      <c r="F88" s="22">
        <v>12</v>
      </c>
      <c r="G88" s="24">
        <f t="shared" si="38"/>
        <v>1944000</v>
      </c>
      <c r="H88" s="24">
        <f t="shared" si="39"/>
        <v>856800</v>
      </c>
      <c r="I88" s="112">
        <v>9</v>
      </c>
      <c r="J88" s="24">
        <f t="shared" si="41"/>
        <v>831000</v>
      </c>
      <c r="K88" s="24">
        <f t="shared" si="42"/>
        <v>337800</v>
      </c>
      <c r="L88" s="112">
        <v>3</v>
      </c>
      <c r="M88" s="22">
        <v>2</v>
      </c>
      <c r="N88" s="25">
        <f t="shared" si="43"/>
        <v>2775000</v>
      </c>
      <c r="O88" s="146">
        <f t="shared" si="44"/>
        <v>1194600</v>
      </c>
      <c r="P88" s="25">
        <f t="shared" si="45"/>
        <v>1938780</v>
      </c>
      <c r="Q88" s="45">
        <f t="shared" si="46"/>
        <v>1710000</v>
      </c>
      <c r="R88" s="24">
        <f t="shared" si="47"/>
        <v>660000</v>
      </c>
      <c r="S88" s="111">
        <f t="shared" si="40"/>
        <v>2370000</v>
      </c>
      <c r="T88" s="111">
        <f t="shared" si="37"/>
        <v>1533780</v>
      </c>
    </row>
    <row r="89" spans="1:20" ht="148.5" x14ac:dyDescent="0.25">
      <c r="A89" s="22" t="s">
        <v>202</v>
      </c>
      <c r="B89" s="22" t="s">
        <v>16</v>
      </c>
      <c r="C89" s="22">
        <v>900140</v>
      </c>
      <c r="D89" s="38" t="s">
        <v>203</v>
      </c>
      <c r="E89" s="38" t="s">
        <v>204</v>
      </c>
      <c r="F89" s="22">
        <v>17</v>
      </c>
      <c r="G89" s="24">
        <f t="shared" si="38"/>
        <v>1296000</v>
      </c>
      <c r="H89" s="24">
        <f t="shared" si="39"/>
        <v>571200</v>
      </c>
      <c r="I89" s="112">
        <v>6</v>
      </c>
      <c r="J89" s="24">
        <f t="shared" si="41"/>
        <v>3047000</v>
      </c>
      <c r="K89" s="24">
        <f t="shared" si="42"/>
        <v>1238600</v>
      </c>
      <c r="L89" s="112">
        <v>11</v>
      </c>
      <c r="M89" s="22">
        <v>0</v>
      </c>
      <c r="N89" s="25">
        <f t="shared" si="43"/>
        <v>4343000</v>
      </c>
      <c r="O89" s="146">
        <f t="shared" si="44"/>
        <v>1809800</v>
      </c>
      <c r="P89" s="25">
        <f t="shared" si="45"/>
        <v>3076140</v>
      </c>
      <c r="Q89" s="45">
        <f t="shared" si="46"/>
        <v>1140000</v>
      </c>
      <c r="R89" s="24">
        <f t="shared" si="47"/>
        <v>2420000</v>
      </c>
      <c r="S89" s="111">
        <f t="shared" si="40"/>
        <v>3560000</v>
      </c>
      <c r="T89" s="111">
        <f t="shared" si="37"/>
        <v>2293140</v>
      </c>
    </row>
    <row r="90" spans="1:20" x14ac:dyDescent="0.25">
      <c r="A90" s="22" t="s">
        <v>205</v>
      </c>
      <c r="B90" s="22" t="s">
        <v>16</v>
      </c>
      <c r="C90" s="22">
        <v>900220</v>
      </c>
      <c r="D90" s="38"/>
      <c r="E90" s="38"/>
      <c r="F90" s="22">
        <v>16</v>
      </c>
      <c r="G90" s="24">
        <f t="shared" si="38"/>
        <v>2268000</v>
      </c>
      <c r="H90" s="24">
        <f t="shared" si="39"/>
        <v>999600</v>
      </c>
      <c r="I90" s="112">
        <v>10.5</v>
      </c>
      <c r="J90" s="24">
        <f t="shared" si="41"/>
        <v>1523500</v>
      </c>
      <c r="K90" s="24">
        <f t="shared" si="42"/>
        <v>619300</v>
      </c>
      <c r="L90" s="112">
        <v>5.5</v>
      </c>
      <c r="M90" s="22">
        <v>0</v>
      </c>
      <c r="N90" s="25">
        <f t="shared" si="43"/>
        <v>3791500</v>
      </c>
      <c r="O90" s="146">
        <f t="shared" si="44"/>
        <v>1618900</v>
      </c>
      <c r="P90" s="25">
        <f t="shared" si="45"/>
        <v>2658270</v>
      </c>
      <c r="Q90" s="45">
        <f t="shared" si="46"/>
        <v>1995000</v>
      </c>
      <c r="R90" s="24">
        <f t="shared" si="47"/>
        <v>1210000</v>
      </c>
      <c r="S90" s="111">
        <f t="shared" si="40"/>
        <v>3205000</v>
      </c>
      <c r="T90" s="111">
        <f t="shared" si="37"/>
        <v>2071770</v>
      </c>
    </row>
    <row r="91" spans="1:20" ht="40.5" x14ac:dyDescent="0.25">
      <c r="A91" s="102" t="s">
        <v>206</v>
      </c>
      <c r="B91" s="44" t="s">
        <v>49</v>
      </c>
      <c r="C91" s="44">
        <v>900425</v>
      </c>
      <c r="D91" s="103" t="s">
        <v>207</v>
      </c>
      <c r="E91" s="103"/>
      <c r="F91" s="44">
        <v>2.5</v>
      </c>
      <c r="G91" s="45">
        <f t="shared" si="38"/>
        <v>540000</v>
      </c>
      <c r="H91" s="45">
        <f t="shared" si="39"/>
        <v>238000</v>
      </c>
      <c r="I91" s="44">
        <v>2.5</v>
      </c>
      <c r="J91" s="45">
        <f t="shared" si="41"/>
        <v>0</v>
      </c>
      <c r="K91" s="45">
        <f t="shared" si="42"/>
        <v>0</v>
      </c>
      <c r="L91" s="44">
        <v>0</v>
      </c>
      <c r="M91" s="44">
        <v>0</v>
      </c>
      <c r="N91" s="45">
        <f t="shared" si="43"/>
        <v>540000</v>
      </c>
      <c r="O91" s="146">
        <f t="shared" si="44"/>
        <v>238000</v>
      </c>
      <c r="P91" s="45">
        <f t="shared" si="45"/>
        <v>373400</v>
      </c>
      <c r="Q91" s="45">
        <f t="shared" si="46"/>
        <v>475000</v>
      </c>
      <c r="R91" s="45">
        <f t="shared" si="47"/>
        <v>0</v>
      </c>
      <c r="S91" s="45">
        <f t="shared" si="40"/>
        <v>475000</v>
      </c>
      <c r="T91" s="111">
        <f t="shared" si="37"/>
        <v>308400</v>
      </c>
    </row>
    <row r="92" spans="1:20" ht="28.5" x14ac:dyDescent="0.25">
      <c r="A92" s="23" t="s">
        <v>208</v>
      </c>
      <c r="B92" s="22" t="s">
        <v>16</v>
      </c>
      <c r="C92" s="22">
        <v>900450</v>
      </c>
      <c r="D92" s="38" t="s">
        <v>209</v>
      </c>
      <c r="E92" s="38"/>
      <c r="F92" s="22">
        <v>3</v>
      </c>
      <c r="G92" s="24">
        <f t="shared" si="38"/>
        <v>432000</v>
      </c>
      <c r="H92" s="24">
        <f t="shared" si="39"/>
        <v>190400</v>
      </c>
      <c r="I92" s="112">
        <v>2</v>
      </c>
      <c r="J92" s="24">
        <f t="shared" si="41"/>
        <v>277000</v>
      </c>
      <c r="K92" s="24">
        <f t="shared" si="42"/>
        <v>112600</v>
      </c>
      <c r="L92" s="112">
        <v>1</v>
      </c>
      <c r="M92" s="22">
        <v>0</v>
      </c>
      <c r="N92" s="25">
        <f t="shared" si="43"/>
        <v>709000</v>
      </c>
      <c r="O92" s="146">
        <f t="shared" si="44"/>
        <v>303000</v>
      </c>
      <c r="P92" s="25">
        <f t="shared" si="45"/>
        <v>496900</v>
      </c>
      <c r="Q92" s="45">
        <f t="shared" si="46"/>
        <v>380000</v>
      </c>
      <c r="R92" s="24">
        <f t="shared" si="47"/>
        <v>220000</v>
      </c>
      <c r="S92" s="111">
        <f t="shared" si="40"/>
        <v>600000</v>
      </c>
      <c r="T92" s="111">
        <f t="shared" si="37"/>
        <v>387900</v>
      </c>
    </row>
    <row r="93" spans="1:20" ht="54" x14ac:dyDescent="0.25">
      <c r="A93" s="102" t="s">
        <v>210</v>
      </c>
      <c r="B93" s="44" t="s">
        <v>16</v>
      </c>
      <c r="C93" s="44">
        <v>900475</v>
      </c>
      <c r="D93" s="103" t="s">
        <v>211</v>
      </c>
      <c r="E93" s="103"/>
      <c r="F93" s="44">
        <v>1.7999999999999998</v>
      </c>
      <c r="G93" s="45">
        <f t="shared" si="38"/>
        <v>259200</v>
      </c>
      <c r="H93" s="45">
        <f t="shared" si="39"/>
        <v>114240</v>
      </c>
      <c r="I93" s="44">
        <v>1.2</v>
      </c>
      <c r="J93" s="45">
        <f t="shared" si="41"/>
        <v>166200</v>
      </c>
      <c r="K93" s="45">
        <f t="shared" si="42"/>
        <v>67560</v>
      </c>
      <c r="L93" s="44">
        <v>0.6</v>
      </c>
      <c r="M93" s="44">
        <v>0</v>
      </c>
      <c r="N93" s="45">
        <f t="shared" si="43"/>
        <v>425400</v>
      </c>
      <c r="O93" s="146">
        <f t="shared" si="44"/>
        <v>181800</v>
      </c>
      <c r="P93" s="45">
        <f t="shared" si="45"/>
        <v>298140</v>
      </c>
      <c r="Q93" s="45">
        <f t="shared" si="46"/>
        <v>228000</v>
      </c>
      <c r="R93" s="45">
        <f t="shared" si="47"/>
        <v>132000</v>
      </c>
      <c r="S93" s="45">
        <f t="shared" si="40"/>
        <v>360000</v>
      </c>
      <c r="T93" s="45">
        <f t="shared" si="37"/>
        <v>232740</v>
      </c>
    </row>
    <row r="94" spans="1:20" ht="27" x14ac:dyDescent="0.25">
      <c r="A94" s="102" t="s">
        <v>212</v>
      </c>
      <c r="B94" s="44" t="s">
        <v>16</v>
      </c>
      <c r="C94" s="44">
        <v>900485</v>
      </c>
      <c r="D94" s="103" t="s">
        <v>213</v>
      </c>
      <c r="E94" s="103"/>
      <c r="F94" s="44">
        <v>0.89999999999999991</v>
      </c>
      <c r="G94" s="45">
        <f t="shared" si="38"/>
        <v>151200</v>
      </c>
      <c r="H94" s="45">
        <f t="shared" si="39"/>
        <v>66640</v>
      </c>
      <c r="I94" s="44">
        <v>0.7</v>
      </c>
      <c r="J94" s="45">
        <f t="shared" si="41"/>
        <v>55400</v>
      </c>
      <c r="K94" s="45">
        <f t="shared" si="42"/>
        <v>22520</v>
      </c>
      <c r="L94" s="44">
        <v>0.2</v>
      </c>
      <c r="M94" s="44">
        <v>0</v>
      </c>
      <c r="N94" s="45">
        <f t="shared" si="43"/>
        <v>206600</v>
      </c>
      <c r="O94" s="146">
        <f t="shared" si="44"/>
        <v>89160</v>
      </c>
      <c r="P94" s="45">
        <f t="shared" si="45"/>
        <v>144188</v>
      </c>
      <c r="Q94" s="45">
        <f t="shared" si="46"/>
        <v>133000</v>
      </c>
      <c r="R94" s="45">
        <f t="shared" si="47"/>
        <v>44000</v>
      </c>
      <c r="S94" s="45">
        <f t="shared" si="40"/>
        <v>177000</v>
      </c>
      <c r="T94" s="45">
        <f t="shared" si="37"/>
        <v>114588</v>
      </c>
    </row>
    <row r="95" spans="1:20" ht="42.75" x14ac:dyDescent="0.25">
      <c r="A95" s="22" t="s">
        <v>214</v>
      </c>
      <c r="B95" s="22" t="s">
        <v>31</v>
      </c>
      <c r="C95" s="22">
        <v>900495</v>
      </c>
      <c r="D95" s="38" t="s">
        <v>215</v>
      </c>
      <c r="E95" s="38"/>
      <c r="F95" s="22">
        <v>4</v>
      </c>
      <c r="G95" s="24">
        <f t="shared" si="38"/>
        <v>540000</v>
      </c>
      <c r="H95" s="24">
        <f t="shared" si="39"/>
        <v>238000</v>
      </c>
      <c r="I95" s="112">
        <v>2.5</v>
      </c>
      <c r="J95" s="24">
        <f t="shared" si="41"/>
        <v>415500</v>
      </c>
      <c r="K95" s="24">
        <f t="shared" si="42"/>
        <v>168900</v>
      </c>
      <c r="L95" s="112">
        <v>1.5</v>
      </c>
      <c r="M95" s="22">
        <v>0</v>
      </c>
      <c r="N95" s="25">
        <f t="shared" si="43"/>
        <v>955500</v>
      </c>
      <c r="O95" s="146">
        <f t="shared" si="44"/>
        <v>406900</v>
      </c>
      <c r="P95" s="25">
        <f t="shared" si="45"/>
        <v>670670</v>
      </c>
      <c r="Q95" s="45">
        <f t="shared" si="46"/>
        <v>475000</v>
      </c>
      <c r="R95" s="24">
        <f t="shared" si="47"/>
        <v>330000</v>
      </c>
      <c r="S95" s="111">
        <f t="shared" si="40"/>
        <v>805000</v>
      </c>
      <c r="T95" s="111">
        <f t="shared" si="37"/>
        <v>520170</v>
      </c>
    </row>
    <row r="96" spans="1:20" ht="40.5" x14ac:dyDescent="0.25">
      <c r="A96" s="23" t="s">
        <v>216</v>
      </c>
      <c r="B96" s="22" t="s">
        <v>16</v>
      </c>
      <c r="C96" s="22">
        <v>900500</v>
      </c>
      <c r="D96" s="38" t="s">
        <v>217</v>
      </c>
      <c r="E96" s="38"/>
      <c r="F96" s="22">
        <v>4</v>
      </c>
      <c r="G96" s="24">
        <f t="shared" si="38"/>
        <v>540000</v>
      </c>
      <c r="H96" s="24">
        <f t="shared" si="39"/>
        <v>238000</v>
      </c>
      <c r="I96" s="112">
        <v>2.5</v>
      </c>
      <c r="J96" s="24">
        <f t="shared" si="41"/>
        <v>415500</v>
      </c>
      <c r="K96" s="24">
        <f t="shared" si="42"/>
        <v>168900</v>
      </c>
      <c r="L96" s="112">
        <v>1.5</v>
      </c>
      <c r="M96" s="22">
        <v>0</v>
      </c>
      <c r="N96" s="25">
        <f t="shared" si="43"/>
        <v>955500</v>
      </c>
      <c r="O96" s="146">
        <f t="shared" si="44"/>
        <v>406900</v>
      </c>
      <c r="P96" s="25">
        <f t="shared" si="45"/>
        <v>670670</v>
      </c>
      <c r="Q96" s="45">
        <f t="shared" si="46"/>
        <v>475000</v>
      </c>
      <c r="R96" s="24">
        <f t="shared" si="47"/>
        <v>330000</v>
      </c>
      <c r="S96" s="111">
        <f t="shared" si="40"/>
        <v>805000</v>
      </c>
      <c r="T96" s="111">
        <f t="shared" si="37"/>
        <v>520170</v>
      </c>
    </row>
    <row r="97" spans="1:25" ht="40.5" x14ac:dyDescent="0.25">
      <c r="A97" s="23" t="s">
        <v>218</v>
      </c>
      <c r="B97" s="22" t="s">
        <v>16</v>
      </c>
      <c r="C97" s="22">
        <v>900501</v>
      </c>
      <c r="D97" s="38" t="s">
        <v>219</v>
      </c>
      <c r="E97" s="38"/>
      <c r="F97" s="22">
        <v>5</v>
      </c>
      <c r="G97" s="24">
        <f t="shared" si="38"/>
        <v>756000</v>
      </c>
      <c r="H97" s="24">
        <f t="shared" si="39"/>
        <v>333200</v>
      </c>
      <c r="I97" s="112">
        <v>3.5</v>
      </c>
      <c r="J97" s="24">
        <f t="shared" si="41"/>
        <v>415500</v>
      </c>
      <c r="K97" s="24">
        <f t="shared" si="42"/>
        <v>168900</v>
      </c>
      <c r="L97" s="112">
        <v>1.5</v>
      </c>
      <c r="M97" s="22">
        <v>0</v>
      </c>
      <c r="N97" s="25">
        <f t="shared" si="43"/>
        <v>1171500</v>
      </c>
      <c r="O97" s="146">
        <f t="shared" si="44"/>
        <v>502100</v>
      </c>
      <c r="P97" s="25">
        <f t="shared" si="45"/>
        <v>820030</v>
      </c>
      <c r="Q97" s="45">
        <f t="shared" si="46"/>
        <v>665000</v>
      </c>
      <c r="R97" s="24">
        <f t="shared" si="47"/>
        <v>330000</v>
      </c>
      <c r="S97" s="111">
        <f t="shared" si="40"/>
        <v>995000</v>
      </c>
      <c r="T97" s="111">
        <f t="shared" si="37"/>
        <v>643530</v>
      </c>
    </row>
    <row r="98" spans="1:25" x14ac:dyDescent="0.25">
      <c r="A98" s="102" t="s">
        <v>220</v>
      </c>
      <c r="B98" s="44" t="s">
        <v>16</v>
      </c>
      <c r="C98" s="44">
        <v>900710</v>
      </c>
      <c r="D98" s="103" t="s">
        <v>221</v>
      </c>
      <c r="E98" s="103"/>
      <c r="F98" s="44">
        <v>1</v>
      </c>
      <c r="G98" s="45">
        <f t="shared" si="38"/>
        <v>64800</v>
      </c>
      <c r="H98" s="45">
        <f t="shared" si="39"/>
        <v>28560</v>
      </c>
      <c r="I98" s="44">
        <v>0.3</v>
      </c>
      <c r="J98" s="45">
        <f t="shared" si="41"/>
        <v>193900</v>
      </c>
      <c r="K98" s="45">
        <f t="shared" si="42"/>
        <v>78820</v>
      </c>
      <c r="L98" s="44">
        <v>0.7</v>
      </c>
      <c r="M98" s="44">
        <v>0</v>
      </c>
      <c r="N98" s="45">
        <f t="shared" si="43"/>
        <v>258700</v>
      </c>
      <c r="O98" s="146">
        <f t="shared" si="44"/>
        <v>107380</v>
      </c>
      <c r="P98" s="45">
        <f t="shared" si="45"/>
        <v>183534</v>
      </c>
      <c r="Q98" s="45">
        <f t="shared" si="46"/>
        <v>57000</v>
      </c>
      <c r="R98" s="45">
        <f t="shared" si="47"/>
        <v>154000</v>
      </c>
      <c r="S98" s="45">
        <f t="shared" si="40"/>
        <v>211000</v>
      </c>
      <c r="T98" s="45">
        <f t="shared" si="37"/>
        <v>135834</v>
      </c>
      <c r="U98" s="7" t="s">
        <v>2314</v>
      </c>
    </row>
    <row r="99" spans="1:25" ht="54" x14ac:dyDescent="0.25">
      <c r="A99" s="23" t="s">
        <v>222</v>
      </c>
      <c r="B99" s="22" t="s">
        <v>16</v>
      </c>
      <c r="C99" s="22">
        <v>900715</v>
      </c>
      <c r="D99" s="38" t="s">
        <v>223</v>
      </c>
      <c r="E99" s="38"/>
      <c r="F99" s="22">
        <v>26.5</v>
      </c>
      <c r="G99" s="24">
        <f t="shared" si="38"/>
        <v>3780000</v>
      </c>
      <c r="H99" s="24">
        <f t="shared" si="39"/>
        <v>1666000</v>
      </c>
      <c r="I99" s="112">
        <v>17.5</v>
      </c>
      <c r="J99" s="24">
        <f t="shared" si="41"/>
        <v>2493000</v>
      </c>
      <c r="K99" s="24">
        <f t="shared" si="42"/>
        <v>1013400</v>
      </c>
      <c r="L99" s="112">
        <v>9</v>
      </c>
      <c r="M99" s="22">
        <v>0</v>
      </c>
      <c r="N99" s="25">
        <f t="shared" si="43"/>
        <v>6273000</v>
      </c>
      <c r="O99" s="146">
        <f t="shared" si="44"/>
        <v>2679400</v>
      </c>
      <c r="P99" s="25">
        <f t="shared" si="45"/>
        <v>4397420</v>
      </c>
      <c r="Q99" s="45">
        <f t="shared" si="46"/>
        <v>3325000</v>
      </c>
      <c r="R99" s="24">
        <f t="shared" si="47"/>
        <v>1980000</v>
      </c>
      <c r="S99" s="111">
        <f t="shared" si="40"/>
        <v>5305000</v>
      </c>
      <c r="T99" s="111">
        <f t="shared" si="37"/>
        <v>3429420</v>
      </c>
      <c r="W99" s="7" t="s">
        <v>2315</v>
      </c>
      <c r="X99" t="s">
        <v>2316</v>
      </c>
      <c r="Y99" s="7" t="s">
        <v>2317</v>
      </c>
    </row>
    <row r="100" spans="1:25" ht="28.5" x14ac:dyDescent="0.25">
      <c r="A100" s="23" t="s">
        <v>224</v>
      </c>
      <c r="B100" s="22" t="s">
        <v>31</v>
      </c>
      <c r="C100" s="22">
        <v>900735</v>
      </c>
      <c r="D100" s="38" t="s">
        <v>225</v>
      </c>
      <c r="E100" s="38"/>
      <c r="F100" s="22">
        <v>27</v>
      </c>
      <c r="G100" s="24">
        <f t="shared" si="38"/>
        <v>3888000</v>
      </c>
      <c r="H100" s="24">
        <f t="shared" si="39"/>
        <v>1713600</v>
      </c>
      <c r="I100" s="112">
        <v>18</v>
      </c>
      <c r="J100" s="24">
        <f t="shared" si="41"/>
        <v>2493000</v>
      </c>
      <c r="K100" s="24">
        <f t="shared" si="42"/>
        <v>1013400</v>
      </c>
      <c r="L100" s="112">
        <v>9</v>
      </c>
      <c r="M100" s="22">
        <v>0</v>
      </c>
      <c r="N100" s="25">
        <f t="shared" si="43"/>
        <v>6381000</v>
      </c>
      <c r="O100" s="146">
        <f t="shared" si="44"/>
        <v>2727000</v>
      </c>
      <c r="P100" s="25">
        <f t="shared" si="45"/>
        <v>4472100</v>
      </c>
      <c r="Q100" s="45">
        <f t="shared" si="46"/>
        <v>3420000</v>
      </c>
      <c r="R100" s="24">
        <f t="shared" si="47"/>
        <v>1980000</v>
      </c>
      <c r="S100" s="111">
        <f t="shared" si="40"/>
        <v>5400000</v>
      </c>
      <c r="T100" s="111">
        <f t="shared" si="37"/>
        <v>3491100</v>
      </c>
      <c r="X100">
        <v>181000</v>
      </c>
    </row>
    <row r="101" spans="1:25" ht="28.5" x14ac:dyDescent="0.25">
      <c r="A101" s="23" t="s">
        <v>226</v>
      </c>
      <c r="B101" s="22" t="s">
        <v>31</v>
      </c>
      <c r="C101" s="22">
        <v>900736</v>
      </c>
      <c r="D101" s="38" t="s">
        <v>226</v>
      </c>
      <c r="E101" s="38"/>
      <c r="F101" s="22">
        <v>15</v>
      </c>
      <c r="G101" s="24">
        <f t="shared" si="38"/>
        <v>2160000</v>
      </c>
      <c r="H101" s="24">
        <f t="shared" si="39"/>
        <v>952000</v>
      </c>
      <c r="I101" s="112">
        <v>10</v>
      </c>
      <c r="J101" s="24">
        <f t="shared" si="41"/>
        <v>1385000</v>
      </c>
      <c r="K101" s="24">
        <f t="shared" si="42"/>
        <v>563000</v>
      </c>
      <c r="L101" s="112">
        <v>5</v>
      </c>
      <c r="M101" s="22">
        <v>0</v>
      </c>
      <c r="N101" s="25">
        <f t="shared" si="43"/>
        <v>3545000</v>
      </c>
      <c r="O101" s="146">
        <f t="shared" si="44"/>
        <v>1515000</v>
      </c>
      <c r="P101" s="25">
        <f t="shared" si="45"/>
        <v>2484500</v>
      </c>
      <c r="Q101" s="45">
        <f t="shared" si="46"/>
        <v>1900000</v>
      </c>
      <c r="R101" s="24">
        <f t="shared" si="47"/>
        <v>1100000</v>
      </c>
      <c r="S101" s="111">
        <f t="shared" si="40"/>
        <v>3000000</v>
      </c>
      <c r="T101" s="111">
        <f t="shared" si="37"/>
        <v>1939500</v>
      </c>
    </row>
    <row r="102" spans="1:25" ht="27" x14ac:dyDescent="0.25">
      <c r="A102" s="102" t="s">
        <v>227</v>
      </c>
      <c r="B102" s="44" t="s">
        <v>16</v>
      </c>
      <c r="C102" s="44">
        <v>900740</v>
      </c>
      <c r="D102" s="103" t="s">
        <v>228</v>
      </c>
      <c r="E102" s="103"/>
      <c r="F102" s="44">
        <v>14.7</v>
      </c>
      <c r="G102" s="45">
        <f t="shared" si="38"/>
        <v>2160000</v>
      </c>
      <c r="H102" s="45">
        <f t="shared" si="39"/>
        <v>952000</v>
      </c>
      <c r="I102" s="44">
        <v>10</v>
      </c>
      <c r="J102" s="45">
        <f t="shared" si="41"/>
        <v>1301900</v>
      </c>
      <c r="K102" s="45">
        <f t="shared" si="42"/>
        <v>529220</v>
      </c>
      <c r="L102" s="44">
        <v>4.7</v>
      </c>
      <c r="M102" s="44">
        <v>0</v>
      </c>
      <c r="N102" s="45">
        <f t="shared" si="43"/>
        <v>3461900</v>
      </c>
      <c r="O102" s="146">
        <f t="shared" si="44"/>
        <v>1481220</v>
      </c>
      <c r="P102" s="45">
        <f t="shared" si="45"/>
        <v>2425046</v>
      </c>
      <c r="Q102" s="45">
        <f t="shared" si="46"/>
        <v>1900000</v>
      </c>
      <c r="R102" s="45">
        <f t="shared" si="47"/>
        <v>1034000</v>
      </c>
      <c r="S102" s="45">
        <f t="shared" si="40"/>
        <v>2934000</v>
      </c>
      <c r="T102" s="45">
        <f t="shared" si="37"/>
        <v>1897146</v>
      </c>
    </row>
    <row r="103" spans="1:25" ht="40.5" x14ac:dyDescent="0.25">
      <c r="A103" s="102" t="s">
        <v>229</v>
      </c>
      <c r="B103" s="44" t="s">
        <v>16</v>
      </c>
      <c r="C103" s="44">
        <v>900770</v>
      </c>
      <c r="D103" s="103" t="s">
        <v>230</v>
      </c>
      <c r="E103" s="103"/>
      <c r="F103" s="44">
        <v>4</v>
      </c>
      <c r="G103" s="45">
        <f t="shared" si="38"/>
        <v>540000</v>
      </c>
      <c r="H103" s="45">
        <f t="shared" si="39"/>
        <v>238000</v>
      </c>
      <c r="I103" s="44">
        <v>2.5</v>
      </c>
      <c r="J103" s="45">
        <f t="shared" si="41"/>
        <v>415500</v>
      </c>
      <c r="K103" s="45" t="s">
        <v>2324</v>
      </c>
      <c r="L103" s="44">
        <v>1.5</v>
      </c>
      <c r="M103" s="44">
        <v>0</v>
      </c>
      <c r="N103" s="45">
        <f t="shared" si="43"/>
        <v>955500</v>
      </c>
      <c r="O103" s="146" t="e">
        <f t="shared" si="44"/>
        <v>#VALUE!</v>
      </c>
      <c r="P103" s="45" t="e">
        <f t="shared" si="45"/>
        <v>#VALUE!</v>
      </c>
      <c r="Q103" s="45">
        <f t="shared" si="46"/>
        <v>475000</v>
      </c>
      <c r="R103" s="45">
        <f t="shared" si="47"/>
        <v>330000</v>
      </c>
      <c r="S103" s="45">
        <f t="shared" si="40"/>
        <v>805000</v>
      </c>
      <c r="T103" s="45" t="e">
        <f t="shared" si="37"/>
        <v>#VALUE!</v>
      </c>
    </row>
    <row r="104" spans="1:25" ht="54" x14ac:dyDescent="0.25">
      <c r="A104" s="102" t="s">
        <v>231</v>
      </c>
      <c r="B104" s="112"/>
      <c r="C104" s="44">
        <v>900771</v>
      </c>
      <c r="D104" s="103" t="s">
        <v>232</v>
      </c>
      <c r="E104" s="103" t="s">
        <v>97</v>
      </c>
      <c r="F104" s="44">
        <v>4</v>
      </c>
      <c r="G104" s="45">
        <v>0</v>
      </c>
      <c r="H104" s="45">
        <v>0</v>
      </c>
      <c r="I104" s="44">
        <v>2.5</v>
      </c>
      <c r="J104" s="45">
        <v>0</v>
      </c>
      <c r="K104" s="45">
        <v>0</v>
      </c>
      <c r="L104" s="44">
        <v>1.5</v>
      </c>
      <c r="M104" s="44">
        <v>0</v>
      </c>
      <c r="N104" s="45">
        <f>F104*380000</f>
        <v>1520000</v>
      </c>
      <c r="O104" s="146">
        <v>0</v>
      </c>
      <c r="P104" s="45">
        <v>1520000</v>
      </c>
      <c r="Q104" s="45">
        <f>I104*350000</f>
        <v>875000</v>
      </c>
      <c r="R104" s="45">
        <f>L104*350000</f>
        <v>525000</v>
      </c>
      <c r="S104" s="45">
        <f t="shared" si="40"/>
        <v>1400000</v>
      </c>
      <c r="T104" s="45">
        <f t="shared" si="37"/>
        <v>1400000</v>
      </c>
    </row>
    <row r="105" spans="1:25" ht="28.5" x14ac:dyDescent="0.25">
      <c r="A105" s="102" t="s">
        <v>233</v>
      </c>
      <c r="B105" s="44" t="s">
        <v>16</v>
      </c>
      <c r="C105" s="44">
        <v>900780</v>
      </c>
      <c r="D105" s="103" t="s">
        <v>234</v>
      </c>
      <c r="E105" s="103"/>
      <c r="F105" s="44">
        <v>14</v>
      </c>
      <c r="G105" s="45">
        <f t="shared" ref="G105:G137" si="48">I105*216000</f>
        <v>2052000</v>
      </c>
      <c r="H105" s="45">
        <f t="shared" ref="H105:H129" si="49">I105*95200</f>
        <v>904400</v>
      </c>
      <c r="I105" s="44">
        <v>9.5</v>
      </c>
      <c r="J105" s="45">
        <f t="shared" ref="J105:J137" si="50">L105*277000</f>
        <v>1246500</v>
      </c>
      <c r="K105" s="45">
        <f t="shared" ref="K105:K137" si="51">L105*112600</f>
        <v>506700</v>
      </c>
      <c r="L105" s="44">
        <v>4.5</v>
      </c>
      <c r="M105" s="44">
        <v>0</v>
      </c>
      <c r="N105" s="45">
        <f>G105+J105</f>
        <v>3298500</v>
      </c>
      <c r="O105" s="146">
        <f>K105+H105</f>
        <v>1411100</v>
      </c>
      <c r="P105" s="45">
        <f>N105-(O105*70%)</f>
        <v>2310730</v>
      </c>
      <c r="Q105" s="45">
        <f t="shared" ref="Q105:Q137" si="52">I105*190000</f>
        <v>1805000</v>
      </c>
      <c r="R105" s="45">
        <f t="shared" ref="R105:R137" si="53">L105*220000</f>
        <v>990000</v>
      </c>
      <c r="S105" s="45">
        <f t="shared" si="40"/>
        <v>2795000</v>
      </c>
      <c r="T105" s="45">
        <f t="shared" si="37"/>
        <v>1807230</v>
      </c>
    </row>
    <row r="106" spans="1:25" ht="28.5" x14ac:dyDescent="0.25">
      <c r="A106" s="23" t="s">
        <v>235</v>
      </c>
      <c r="B106" s="22" t="s">
        <v>16</v>
      </c>
      <c r="C106" s="22">
        <v>900781</v>
      </c>
      <c r="D106" s="38" t="s">
        <v>235</v>
      </c>
      <c r="E106" s="38"/>
      <c r="F106" s="22">
        <v>18</v>
      </c>
      <c r="G106" s="24">
        <f t="shared" si="48"/>
        <v>2592000</v>
      </c>
      <c r="H106" s="24">
        <f t="shared" si="49"/>
        <v>1142400</v>
      </c>
      <c r="I106" s="112">
        <v>12</v>
      </c>
      <c r="J106" s="24">
        <f t="shared" si="50"/>
        <v>1662000</v>
      </c>
      <c r="K106" s="24">
        <f t="shared" si="51"/>
        <v>675600</v>
      </c>
      <c r="L106" s="112">
        <v>6</v>
      </c>
      <c r="M106" s="22">
        <v>0</v>
      </c>
      <c r="N106" s="25">
        <f>G106+J106</f>
        <v>4254000</v>
      </c>
      <c r="O106" s="146">
        <f>K106+H106</f>
        <v>1818000</v>
      </c>
      <c r="P106" s="25">
        <f>N106-(O106*70%)</f>
        <v>2981400</v>
      </c>
      <c r="Q106" s="45">
        <f t="shared" si="52"/>
        <v>2280000</v>
      </c>
      <c r="R106" s="24">
        <f t="shared" si="53"/>
        <v>1320000</v>
      </c>
      <c r="S106" s="111">
        <f t="shared" si="40"/>
        <v>3600000</v>
      </c>
      <c r="T106" s="111">
        <f t="shared" si="37"/>
        <v>2327400</v>
      </c>
    </row>
    <row r="107" spans="1:25" ht="28.5" x14ac:dyDescent="0.25">
      <c r="A107" s="23" t="s">
        <v>236</v>
      </c>
      <c r="B107" s="22" t="s">
        <v>16</v>
      </c>
      <c r="C107" s="22">
        <v>900782</v>
      </c>
      <c r="D107" s="38" t="s">
        <v>236</v>
      </c>
      <c r="E107" s="38"/>
      <c r="F107" s="22">
        <v>6</v>
      </c>
      <c r="G107" s="24">
        <f t="shared" si="48"/>
        <v>864000</v>
      </c>
      <c r="H107" s="24">
        <f t="shared" si="49"/>
        <v>380800</v>
      </c>
      <c r="I107" s="112">
        <v>4</v>
      </c>
      <c r="J107" s="24">
        <f t="shared" si="50"/>
        <v>554000</v>
      </c>
      <c r="K107" s="24">
        <f t="shared" si="51"/>
        <v>225200</v>
      </c>
      <c r="L107" s="112">
        <v>2</v>
      </c>
      <c r="M107" s="22">
        <v>0</v>
      </c>
      <c r="N107" s="25">
        <f>G107+J107</f>
        <v>1418000</v>
      </c>
      <c r="O107" s="146">
        <f>K107+H107</f>
        <v>606000</v>
      </c>
      <c r="P107" s="25">
        <f>N107-(O107*70%)</f>
        <v>993800</v>
      </c>
      <c r="Q107" s="45">
        <f t="shared" si="52"/>
        <v>760000</v>
      </c>
      <c r="R107" s="24">
        <f t="shared" si="53"/>
        <v>440000</v>
      </c>
      <c r="S107" s="111">
        <f t="shared" si="40"/>
        <v>1200000</v>
      </c>
      <c r="T107" s="111">
        <f t="shared" si="37"/>
        <v>775800</v>
      </c>
    </row>
    <row r="108" spans="1:25" ht="57" x14ac:dyDescent="0.25">
      <c r="A108" s="102" t="s">
        <v>237</v>
      </c>
      <c r="B108" s="44" t="s">
        <v>16</v>
      </c>
      <c r="C108" s="44">
        <v>900785</v>
      </c>
      <c r="D108" s="103" t="s">
        <v>238</v>
      </c>
      <c r="E108" s="103"/>
      <c r="F108" s="44">
        <v>8</v>
      </c>
      <c r="G108" s="45">
        <f t="shared" si="48"/>
        <v>1188000</v>
      </c>
      <c r="H108" s="45">
        <f t="shared" si="49"/>
        <v>523600</v>
      </c>
      <c r="I108" s="44">
        <v>5.5</v>
      </c>
      <c r="J108" s="45">
        <f t="shared" si="50"/>
        <v>692500</v>
      </c>
      <c r="K108" s="45">
        <f t="shared" si="51"/>
        <v>281500</v>
      </c>
      <c r="L108" s="44">
        <v>2.5</v>
      </c>
      <c r="M108" s="44">
        <v>0</v>
      </c>
      <c r="N108" s="45">
        <f>G108+J108</f>
        <v>1880500</v>
      </c>
      <c r="O108" s="146">
        <f>K108+H108</f>
        <v>805100</v>
      </c>
      <c r="P108" s="45">
        <f>N108-(O108*70%)</f>
        <v>1316930</v>
      </c>
      <c r="Q108" s="45">
        <f t="shared" si="52"/>
        <v>1045000</v>
      </c>
      <c r="R108" s="45">
        <f t="shared" si="53"/>
        <v>550000</v>
      </c>
      <c r="S108" s="45">
        <f t="shared" si="40"/>
        <v>1595000</v>
      </c>
      <c r="T108" s="45">
        <f t="shared" si="37"/>
        <v>1031430</v>
      </c>
    </row>
    <row r="109" spans="1:25" ht="40.5" x14ac:dyDescent="0.25">
      <c r="A109" s="23" t="s">
        <v>239</v>
      </c>
      <c r="B109" s="22" t="s">
        <v>16</v>
      </c>
      <c r="C109" s="22">
        <v>900790</v>
      </c>
      <c r="D109" s="38" t="s">
        <v>240</v>
      </c>
      <c r="E109" s="38"/>
      <c r="F109" s="22">
        <v>21</v>
      </c>
      <c r="G109" s="24">
        <f t="shared" si="48"/>
        <v>3024000</v>
      </c>
      <c r="H109" s="24">
        <f t="shared" si="49"/>
        <v>1332800</v>
      </c>
      <c r="I109" s="112">
        <v>14</v>
      </c>
      <c r="J109" s="24">
        <f t="shared" si="50"/>
        <v>1939000</v>
      </c>
      <c r="K109" s="24">
        <f t="shared" si="51"/>
        <v>788200</v>
      </c>
      <c r="L109" s="112">
        <v>7</v>
      </c>
      <c r="M109" s="22">
        <v>0</v>
      </c>
      <c r="N109" s="25">
        <f>G109+J109</f>
        <v>4963000</v>
      </c>
      <c r="O109" s="146">
        <f>K109+H109</f>
        <v>2121000</v>
      </c>
      <c r="P109" s="25">
        <f>N109-(O109*70%)</f>
        <v>3478300</v>
      </c>
      <c r="Q109" s="45">
        <f t="shared" si="52"/>
        <v>2660000</v>
      </c>
      <c r="R109" s="24">
        <f t="shared" si="53"/>
        <v>1540000</v>
      </c>
      <c r="S109" s="111">
        <f t="shared" si="40"/>
        <v>4200000</v>
      </c>
      <c r="T109" s="111">
        <f t="shared" si="37"/>
        <v>2715300</v>
      </c>
    </row>
    <row r="110" spans="1:25" ht="28.5" x14ac:dyDescent="0.25">
      <c r="A110" s="23" t="s">
        <v>241</v>
      </c>
      <c r="B110" s="22" t="s">
        <v>31</v>
      </c>
      <c r="C110" s="22">
        <v>900797</v>
      </c>
      <c r="D110" s="38" t="s">
        <v>242</v>
      </c>
      <c r="E110" s="38"/>
      <c r="F110" s="22">
        <v>7</v>
      </c>
      <c r="G110" s="24">
        <f t="shared" si="48"/>
        <v>1080000</v>
      </c>
      <c r="H110" s="24">
        <f t="shared" si="49"/>
        <v>476000</v>
      </c>
      <c r="I110" s="112">
        <v>5</v>
      </c>
      <c r="J110" s="24">
        <f t="shared" si="50"/>
        <v>554000</v>
      </c>
      <c r="K110" s="24">
        <f t="shared" si="51"/>
        <v>225200</v>
      </c>
      <c r="L110" s="112">
        <v>2</v>
      </c>
      <c r="M110" s="22">
        <v>0</v>
      </c>
      <c r="N110" s="25">
        <f>F110*370000</f>
        <v>2590000</v>
      </c>
      <c r="O110" s="146">
        <v>0</v>
      </c>
      <c r="P110" s="25">
        <v>0</v>
      </c>
      <c r="Q110" s="45">
        <f t="shared" si="52"/>
        <v>950000</v>
      </c>
      <c r="R110" s="24">
        <f t="shared" si="53"/>
        <v>440000</v>
      </c>
      <c r="S110" s="111">
        <f t="shared" si="40"/>
        <v>1390000</v>
      </c>
      <c r="T110" s="111">
        <f t="shared" si="37"/>
        <v>1390000</v>
      </c>
    </row>
    <row r="111" spans="1:25" ht="23.25" customHeight="1" x14ac:dyDescent="0.25">
      <c r="A111" s="102" t="s">
        <v>243</v>
      </c>
      <c r="B111" s="44" t="s">
        <v>16</v>
      </c>
      <c r="C111" s="44">
        <v>900955</v>
      </c>
      <c r="D111" s="103" t="s">
        <v>244</v>
      </c>
      <c r="E111" s="103"/>
      <c r="F111" s="44">
        <v>4.8000000000000007</v>
      </c>
      <c r="G111" s="45">
        <f t="shared" si="48"/>
        <v>691200</v>
      </c>
      <c r="H111" s="45">
        <f t="shared" si="49"/>
        <v>304640</v>
      </c>
      <c r="I111" s="44">
        <v>3.2</v>
      </c>
      <c r="J111" s="45">
        <f t="shared" si="50"/>
        <v>443200</v>
      </c>
      <c r="K111" s="45">
        <f t="shared" si="51"/>
        <v>180160</v>
      </c>
      <c r="L111" s="44">
        <v>1.6</v>
      </c>
      <c r="M111" s="44">
        <v>0</v>
      </c>
      <c r="N111" s="45">
        <f t="shared" ref="N111:N137" si="54">G111+J111</f>
        <v>1134400</v>
      </c>
      <c r="O111" s="146">
        <f t="shared" ref="O111:O137" si="55">K111+H111</f>
        <v>484800</v>
      </c>
      <c r="P111" s="45">
        <f t="shared" ref="P111:P129" si="56">N111-(O111*70%)</f>
        <v>795040</v>
      </c>
      <c r="Q111" s="45">
        <f t="shared" si="52"/>
        <v>608000</v>
      </c>
      <c r="R111" s="45">
        <f t="shared" si="53"/>
        <v>352000</v>
      </c>
      <c r="S111" s="45">
        <f t="shared" si="40"/>
        <v>960000</v>
      </c>
      <c r="T111" s="45">
        <f t="shared" si="37"/>
        <v>620640</v>
      </c>
    </row>
    <row r="112" spans="1:25" ht="40.5" x14ac:dyDescent="0.25">
      <c r="A112" s="23" t="s">
        <v>245</v>
      </c>
      <c r="B112" s="22" t="s">
        <v>16</v>
      </c>
      <c r="C112" s="22">
        <v>900985</v>
      </c>
      <c r="D112" s="38" t="s">
        <v>246</v>
      </c>
      <c r="E112" s="38"/>
      <c r="F112" s="22">
        <v>1.5</v>
      </c>
      <c r="G112" s="24">
        <f t="shared" si="48"/>
        <v>216000</v>
      </c>
      <c r="H112" s="24">
        <f t="shared" si="49"/>
        <v>95200</v>
      </c>
      <c r="I112" s="112">
        <v>1</v>
      </c>
      <c r="J112" s="24">
        <f t="shared" si="50"/>
        <v>138500</v>
      </c>
      <c r="K112" s="24">
        <f t="shared" si="51"/>
        <v>56300</v>
      </c>
      <c r="L112" s="112">
        <v>0.5</v>
      </c>
      <c r="M112" s="22">
        <v>0</v>
      </c>
      <c r="N112" s="25">
        <f t="shared" si="54"/>
        <v>354500</v>
      </c>
      <c r="O112" s="146">
        <f t="shared" si="55"/>
        <v>151500</v>
      </c>
      <c r="P112" s="25">
        <f t="shared" si="56"/>
        <v>248450</v>
      </c>
      <c r="Q112" s="45">
        <f t="shared" si="52"/>
        <v>190000</v>
      </c>
      <c r="R112" s="24">
        <f t="shared" si="53"/>
        <v>110000</v>
      </c>
      <c r="S112" s="111">
        <f t="shared" si="40"/>
        <v>300000</v>
      </c>
      <c r="T112" s="111">
        <f t="shared" si="37"/>
        <v>193950</v>
      </c>
    </row>
    <row r="113" spans="1:24" ht="108" x14ac:dyDescent="0.25">
      <c r="A113" s="23" t="s">
        <v>247</v>
      </c>
      <c r="B113" s="22" t="s">
        <v>16</v>
      </c>
      <c r="C113" s="22">
        <v>901010</v>
      </c>
      <c r="D113" s="38" t="s">
        <v>248</v>
      </c>
      <c r="E113" s="38"/>
      <c r="F113" s="22">
        <v>5.5</v>
      </c>
      <c r="G113" s="24">
        <f t="shared" si="48"/>
        <v>864000</v>
      </c>
      <c r="H113" s="24">
        <f t="shared" si="49"/>
        <v>380800</v>
      </c>
      <c r="I113" s="112">
        <v>4</v>
      </c>
      <c r="J113" s="24">
        <f t="shared" si="50"/>
        <v>415500</v>
      </c>
      <c r="K113" s="24">
        <f t="shared" si="51"/>
        <v>168900</v>
      </c>
      <c r="L113" s="112">
        <v>1.5</v>
      </c>
      <c r="M113" s="22">
        <v>0</v>
      </c>
      <c r="N113" s="25">
        <f t="shared" si="54"/>
        <v>1279500</v>
      </c>
      <c r="O113" s="146">
        <f t="shared" si="55"/>
        <v>549700</v>
      </c>
      <c r="P113" s="25">
        <f t="shared" si="56"/>
        <v>894710</v>
      </c>
      <c r="Q113" s="45">
        <f t="shared" si="52"/>
        <v>760000</v>
      </c>
      <c r="R113" s="24">
        <f t="shared" si="53"/>
        <v>330000</v>
      </c>
      <c r="S113" s="111">
        <f t="shared" si="40"/>
        <v>1090000</v>
      </c>
      <c r="T113" s="111">
        <f t="shared" si="37"/>
        <v>705210</v>
      </c>
    </row>
    <row r="114" spans="1:24" ht="121.5" x14ac:dyDescent="0.25">
      <c r="A114" s="23" t="s">
        <v>249</v>
      </c>
      <c r="B114" s="22" t="s">
        <v>16</v>
      </c>
      <c r="C114" s="22">
        <v>901121</v>
      </c>
      <c r="D114" s="38" t="s">
        <v>250</v>
      </c>
      <c r="E114" s="38" t="s">
        <v>251</v>
      </c>
      <c r="F114" s="22">
        <v>9</v>
      </c>
      <c r="G114" s="24">
        <f t="shared" si="48"/>
        <v>1080000</v>
      </c>
      <c r="H114" s="24">
        <f t="shared" si="49"/>
        <v>476000</v>
      </c>
      <c r="I114" s="112">
        <v>5</v>
      </c>
      <c r="J114" s="24">
        <f t="shared" si="50"/>
        <v>1108000</v>
      </c>
      <c r="K114" s="24">
        <f t="shared" si="51"/>
        <v>450400</v>
      </c>
      <c r="L114" s="112">
        <v>4</v>
      </c>
      <c r="M114" s="22">
        <v>0</v>
      </c>
      <c r="N114" s="25">
        <f t="shared" si="54"/>
        <v>2188000</v>
      </c>
      <c r="O114" s="146">
        <f t="shared" si="55"/>
        <v>926400</v>
      </c>
      <c r="P114" s="25">
        <f t="shared" si="56"/>
        <v>1539520</v>
      </c>
      <c r="Q114" s="45">
        <f t="shared" si="52"/>
        <v>950000</v>
      </c>
      <c r="R114" s="24">
        <f t="shared" si="53"/>
        <v>880000</v>
      </c>
      <c r="S114" s="111">
        <f t="shared" ref="S114:S137" si="57">Q114+R114</f>
        <v>1830000</v>
      </c>
      <c r="T114" s="111">
        <f t="shared" si="37"/>
        <v>1181520</v>
      </c>
    </row>
    <row r="115" spans="1:24" ht="40.5" x14ac:dyDescent="0.25">
      <c r="A115" s="22" t="s">
        <v>252</v>
      </c>
      <c r="B115" s="22" t="s">
        <v>16</v>
      </c>
      <c r="C115" s="22">
        <v>901130</v>
      </c>
      <c r="D115" s="38" t="s">
        <v>253</v>
      </c>
      <c r="E115" s="38" t="s">
        <v>254</v>
      </c>
      <c r="F115" s="22">
        <v>1.5</v>
      </c>
      <c r="G115" s="24">
        <f t="shared" si="48"/>
        <v>216000</v>
      </c>
      <c r="H115" s="24">
        <f t="shared" si="49"/>
        <v>95200</v>
      </c>
      <c r="I115" s="112">
        <v>1</v>
      </c>
      <c r="J115" s="24">
        <f t="shared" si="50"/>
        <v>138500</v>
      </c>
      <c r="K115" s="24">
        <f t="shared" si="51"/>
        <v>56300</v>
      </c>
      <c r="L115" s="112">
        <v>0.5</v>
      </c>
      <c r="M115" s="22">
        <v>0</v>
      </c>
      <c r="N115" s="25">
        <f t="shared" si="54"/>
        <v>354500</v>
      </c>
      <c r="O115" s="146">
        <f t="shared" si="55"/>
        <v>151500</v>
      </c>
      <c r="P115" s="25">
        <f t="shared" si="56"/>
        <v>248450</v>
      </c>
      <c r="Q115" s="45">
        <f t="shared" si="52"/>
        <v>190000</v>
      </c>
      <c r="R115" s="24">
        <f t="shared" si="53"/>
        <v>110000</v>
      </c>
      <c r="S115" s="111">
        <f t="shared" si="57"/>
        <v>300000</v>
      </c>
      <c r="T115" s="111">
        <f t="shared" si="37"/>
        <v>193950</v>
      </c>
    </row>
    <row r="116" spans="1:24" ht="121.5" x14ac:dyDescent="0.25">
      <c r="A116" s="23" t="s">
        <v>255</v>
      </c>
      <c r="B116" s="22" t="s">
        <v>16</v>
      </c>
      <c r="C116" s="22">
        <v>901255</v>
      </c>
      <c r="D116" s="38" t="s">
        <v>256</v>
      </c>
      <c r="E116" s="38"/>
      <c r="F116" s="22">
        <v>12.5</v>
      </c>
      <c r="G116" s="24" t="e">
        <f t="shared" si="48"/>
        <v>#VALUE!</v>
      </c>
      <c r="H116" s="24" t="e">
        <f t="shared" si="49"/>
        <v>#VALUE!</v>
      </c>
      <c r="I116" s="112" t="s">
        <v>2324</v>
      </c>
      <c r="J116" s="24">
        <f t="shared" si="50"/>
        <v>1108000</v>
      </c>
      <c r="K116" s="24">
        <f t="shared" si="51"/>
        <v>450400</v>
      </c>
      <c r="L116" s="112">
        <v>4</v>
      </c>
      <c r="M116" s="22">
        <v>0</v>
      </c>
      <c r="N116" s="25" t="e">
        <f t="shared" si="54"/>
        <v>#VALUE!</v>
      </c>
      <c r="O116" s="146" t="e">
        <f t="shared" si="55"/>
        <v>#VALUE!</v>
      </c>
      <c r="P116" s="25" t="e">
        <f t="shared" si="56"/>
        <v>#VALUE!</v>
      </c>
      <c r="Q116" s="45" t="e">
        <f t="shared" si="52"/>
        <v>#VALUE!</v>
      </c>
      <c r="R116" s="24">
        <f t="shared" si="53"/>
        <v>880000</v>
      </c>
      <c r="S116" s="111" t="e">
        <f t="shared" si="57"/>
        <v>#VALUE!</v>
      </c>
      <c r="T116" s="111" t="e">
        <f t="shared" si="37"/>
        <v>#VALUE!</v>
      </c>
      <c r="X116" s="7"/>
    </row>
    <row r="117" spans="1:24" ht="94.5" x14ac:dyDescent="0.25">
      <c r="A117" s="23" t="s">
        <v>257</v>
      </c>
      <c r="B117" s="22" t="s">
        <v>16</v>
      </c>
      <c r="C117" s="22">
        <v>901260</v>
      </c>
      <c r="D117" s="38" t="s">
        <v>258</v>
      </c>
      <c r="E117" s="38" t="s">
        <v>259</v>
      </c>
      <c r="F117" s="22">
        <v>17.5</v>
      </c>
      <c r="G117" s="24">
        <f t="shared" si="48"/>
        <v>2592000</v>
      </c>
      <c r="H117" s="24">
        <f t="shared" si="49"/>
        <v>1142400</v>
      </c>
      <c r="I117" s="112">
        <v>12</v>
      </c>
      <c r="J117" s="24">
        <f t="shared" si="50"/>
        <v>1523500</v>
      </c>
      <c r="K117" s="24">
        <f t="shared" si="51"/>
        <v>619300</v>
      </c>
      <c r="L117" s="112">
        <v>5.5</v>
      </c>
      <c r="M117" s="22">
        <v>0</v>
      </c>
      <c r="N117" s="25">
        <f t="shared" si="54"/>
        <v>4115500</v>
      </c>
      <c r="O117" s="146">
        <f t="shared" si="55"/>
        <v>1761700</v>
      </c>
      <c r="P117" s="25">
        <f t="shared" si="56"/>
        <v>2882310</v>
      </c>
      <c r="Q117" s="45">
        <f t="shared" si="52"/>
        <v>2280000</v>
      </c>
      <c r="R117" s="24">
        <f t="shared" si="53"/>
        <v>1210000</v>
      </c>
      <c r="S117" s="111">
        <f t="shared" si="57"/>
        <v>3490000</v>
      </c>
      <c r="T117" s="111">
        <f>S117-(O117*70%)</f>
        <v>2256810</v>
      </c>
    </row>
    <row r="118" spans="1:24" ht="94.5" x14ac:dyDescent="0.25">
      <c r="A118" s="23" t="s">
        <v>260</v>
      </c>
      <c r="B118" s="22" t="s">
        <v>16</v>
      </c>
      <c r="C118" s="22">
        <v>901265</v>
      </c>
      <c r="D118" s="38" t="s">
        <v>261</v>
      </c>
      <c r="E118" s="38" t="s">
        <v>262</v>
      </c>
      <c r="F118" s="22">
        <v>22.5</v>
      </c>
      <c r="G118" s="24">
        <f t="shared" si="48"/>
        <v>3348000</v>
      </c>
      <c r="H118" s="24">
        <f t="shared" si="49"/>
        <v>1475600</v>
      </c>
      <c r="I118" s="112">
        <v>15.5</v>
      </c>
      <c r="J118" s="24">
        <f t="shared" si="50"/>
        <v>1939000</v>
      </c>
      <c r="K118" s="24">
        <f t="shared" si="51"/>
        <v>788200</v>
      </c>
      <c r="L118" s="112">
        <v>7</v>
      </c>
      <c r="M118" s="22">
        <v>0</v>
      </c>
      <c r="N118" s="25">
        <f t="shared" si="54"/>
        <v>5287000</v>
      </c>
      <c r="O118" s="146">
        <f t="shared" si="55"/>
        <v>2263800</v>
      </c>
      <c r="P118" s="25">
        <f t="shared" si="56"/>
        <v>3702340</v>
      </c>
      <c r="Q118" s="45">
        <f t="shared" si="52"/>
        <v>2945000</v>
      </c>
      <c r="R118" s="24">
        <f t="shared" si="53"/>
        <v>1540000</v>
      </c>
      <c r="S118" s="111">
        <f t="shared" si="57"/>
        <v>4485000</v>
      </c>
      <c r="T118" s="111">
        <f t="shared" si="37"/>
        <v>2900340</v>
      </c>
    </row>
    <row r="119" spans="1:24" ht="94.5" x14ac:dyDescent="0.25">
      <c r="A119" s="23" t="s">
        <v>263</v>
      </c>
      <c r="B119" s="22" t="s">
        <v>16</v>
      </c>
      <c r="C119" s="22">
        <v>901270</v>
      </c>
      <c r="D119" s="38" t="s">
        <v>264</v>
      </c>
      <c r="E119" s="38" t="s">
        <v>262</v>
      </c>
      <c r="F119" s="22">
        <v>25.5</v>
      </c>
      <c r="G119" s="24">
        <f t="shared" si="48"/>
        <v>3780000</v>
      </c>
      <c r="H119" s="24">
        <f t="shared" si="49"/>
        <v>1666000</v>
      </c>
      <c r="I119" s="112">
        <v>17.5</v>
      </c>
      <c r="J119" s="24">
        <f t="shared" si="50"/>
        <v>2216000</v>
      </c>
      <c r="K119" s="24">
        <f t="shared" si="51"/>
        <v>900800</v>
      </c>
      <c r="L119" s="112">
        <v>8</v>
      </c>
      <c r="M119" s="22">
        <v>0</v>
      </c>
      <c r="N119" s="25">
        <f t="shared" si="54"/>
        <v>5996000</v>
      </c>
      <c r="O119" s="146">
        <f t="shared" si="55"/>
        <v>2566800</v>
      </c>
      <c r="P119" s="25">
        <f t="shared" si="56"/>
        <v>4199240</v>
      </c>
      <c r="Q119" s="45">
        <f t="shared" si="52"/>
        <v>3325000</v>
      </c>
      <c r="R119" s="24">
        <f t="shared" si="53"/>
        <v>1760000</v>
      </c>
      <c r="S119" s="111">
        <f t="shared" si="57"/>
        <v>5085000</v>
      </c>
      <c r="T119" s="111">
        <f t="shared" si="37"/>
        <v>3288240</v>
      </c>
    </row>
    <row r="120" spans="1:24" ht="40.5" x14ac:dyDescent="0.25">
      <c r="A120" s="22" t="s">
        <v>265</v>
      </c>
      <c r="B120" s="22" t="s">
        <v>16</v>
      </c>
      <c r="C120" s="22">
        <v>901290</v>
      </c>
      <c r="D120" s="38" t="s">
        <v>266</v>
      </c>
      <c r="E120" s="38" t="s">
        <v>267</v>
      </c>
      <c r="F120" s="22">
        <f>F123*4</f>
        <v>6.4</v>
      </c>
      <c r="G120" s="24">
        <f t="shared" si="48"/>
        <v>950400.00000000012</v>
      </c>
      <c r="H120" s="24">
        <f t="shared" si="49"/>
        <v>418880.00000000006</v>
      </c>
      <c r="I120" s="112">
        <v>4.4000000000000004</v>
      </c>
      <c r="J120" s="24">
        <f t="shared" si="50"/>
        <v>554000</v>
      </c>
      <c r="K120" s="24">
        <f t="shared" si="51"/>
        <v>225200</v>
      </c>
      <c r="L120" s="112">
        <v>2</v>
      </c>
      <c r="M120" s="22">
        <v>0</v>
      </c>
      <c r="N120" s="25">
        <f t="shared" si="54"/>
        <v>1504400</v>
      </c>
      <c r="O120" s="146">
        <f t="shared" si="55"/>
        <v>644080</v>
      </c>
      <c r="P120" s="25">
        <f t="shared" si="56"/>
        <v>1053544</v>
      </c>
      <c r="Q120" s="45">
        <f t="shared" si="52"/>
        <v>836000.00000000012</v>
      </c>
      <c r="R120" s="24">
        <f t="shared" si="53"/>
        <v>440000</v>
      </c>
      <c r="S120" s="111">
        <f t="shared" si="57"/>
        <v>1276000</v>
      </c>
      <c r="T120" s="111">
        <f t="shared" si="37"/>
        <v>825144</v>
      </c>
    </row>
    <row r="121" spans="1:24" ht="40.5" x14ac:dyDescent="0.25">
      <c r="A121" s="22" t="s">
        <v>268</v>
      </c>
      <c r="B121" s="22" t="s">
        <v>16</v>
      </c>
      <c r="C121" s="22">
        <v>901290</v>
      </c>
      <c r="D121" s="38" t="s">
        <v>266</v>
      </c>
      <c r="E121" s="38" t="s">
        <v>269</v>
      </c>
      <c r="F121" s="22">
        <f>F123*2</f>
        <v>3.2</v>
      </c>
      <c r="G121" s="24">
        <f t="shared" si="48"/>
        <v>475200.00000000006</v>
      </c>
      <c r="H121" s="24">
        <f t="shared" si="49"/>
        <v>209440.00000000003</v>
      </c>
      <c r="I121" s="112">
        <v>2.2000000000000002</v>
      </c>
      <c r="J121" s="24">
        <f t="shared" si="50"/>
        <v>277000</v>
      </c>
      <c r="K121" s="24">
        <f t="shared" si="51"/>
        <v>112600</v>
      </c>
      <c r="L121" s="112">
        <v>1</v>
      </c>
      <c r="M121" s="22">
        <v>0</v>
      </c>
      <c r="N121" s="25">
        <f t="shared" si="54"/>
        <v>752200</v>
      </c>
      <c r="O121" s="146">
        <f t="shared" si="55"/>
        <v>322040</v>
      </c>
      <c r="P121" s="25">
        <f t="shared" si="56"/>
        <v>526772</v>
      </c>
      <c r="Q121" s="45">
        <f t="shared" si="52"/>
        <v>418000.00000000006</v>
      </c>
      <c r="R121" s="24">
        <f t="shared" si="53"/>
        <v>220000</v>
      </c>
      <c r="S121" s="111">
        <f t="shared" si="57"/>
        <v>638000</v>
      </c>
      <c r="T121" s="111">
        <f t="shared" si="37"/>
        <v>412572</v>
      </c>
    </row>
    <row r="122" spans="1:24" ht="40.5" x14ac:dyDescent="0.25">
      <c r="A122" s="22" t="s">
        <v>270</v>
      </c>
      <c r="B122" s="22" t="s">
        <v>16</v>
      </c>
      <c r="C122" s="22">
        <v>901290</v>
      </c>
      <c r="D122" s="38" t="s">
        <v>266</v>
      </c>
      <c r="E122" s="38" t="s">
        <v>271</v>
      </c>
      <c r="F122" s="22">
        <f>F123*3</f>
        <v>4.8000000000000007</v>
      </c>
      <c r="G122" s="24">
        <f t="shared" si="48"/>
        <v>712800</v>
      </c>
      <c r="H122" s="24">
        <f t="shared" si="49"/>
        <v>314160</v>
      </c>
      <c r="I122" s="112">
        <v>3.3</v>
      </c>
      <c r="J122" s="24">
        <f t="shared" si="50"/>
        <v>415500</v>
      </c>
      <c r="K122" s="24">
        <f t="shared" si="51"/>
        <v>168900</v>
      </c>
      <c r="L122" s="112">
        <v>1.5</v>
      </c>
      <c r="M122" s="22">
        <v>0</v>
      </c>
      <c r="N122" s="25">
        <f t="shared" si="54"/>
        <v>1128300</v>
      </c>
      <c r="O122" s="146">
        <f t="shared" si="55"/>
        <v>483060</v>
      </c>
      <c r="P122" s="25">
        <f t="shared" si="56"/>
        <v>790158</v>
      </c>
      <c r="Q122" s="45">
        <f t="shared" si="52"/>
        <v>627000</v>
      </c>
      <c r="R122" s="24">
        <f t="shared" si="53"/>
        <v>330000</v>
      </c>
      <c r="S122" s="111">
        <f t="shared" si="57"/>
        <v>957000</v>
      </c>
      <c r="T122" s="111">
        <f t="shared" si="37"/>
        <v>618858</v>
      </c>
    </row>
    <row r="123" spans="1:24" ht="40.5" x14ac:dyDescent="0.25">
      <c r="A123" s="22" t="s">
        <v>272</v>
      </c>
      <c r="B123" s="22" t="s">
        <v>16</v>
      </c>
      <c r="C123" s="22">
        <v>901290</v>
      </c>
      <c r="D123" s="38" t="s">
        <v>266</v>
      </c>
      <c r="E123" s="38" t="s">
        <v>273</v>
      </c>
      <c r="F123" s="22">
        <v>1.6</v>
      </c>
      <c r="G123" s="24">
        <f t="shared" si="48"/>
        <v>237600.00000000003</v>
      </c>
      <c r="H123" s="24">
        <f t="shared" si="49"/>
        <v>104720.00000000001</v>
      </c>
      <c r="I123" s="112">
        <v>1.1000000000000001</v>
      </c>
      <c r="J123" s="24">
        <f t="shared" si="50"/>
        <v>138500</v>
      </c>
      <c r="K123" s="24">
        <f t="shared" si="51"/>
        <v>56300</v>
      </c>
      <c r="L123" s="112">
        <v>0.5</v>
      </c>
      <c r="M123" s="22">
        <v>0</v>
      </c>
      <c r="N123" s="25">
        <f t="shared" si="54"/>
        <v>376100</v>
      </c>
      <c r="O123" s="146">
        <f t="shared" si="55"/>
        <v>161020</v>
      </c>
      <c r="P123" s="25">
        <f t="shared" si="56"/>
        <v>263386</v>
      </c>
      <c r="Q123" s="45">
        <f t="shared" si="52"/>
        <v>209000.00000000003</v>
      </c>
      <c r="R123" s="24">
        <f t="shared" si="53"/>
        <v>110000</v>
      </c>
      <c r="S123" s="111">
        <f t="shared" si="57"/>
        <v>319000</v>
      </c>
      <c r="T123" s="111">
        <f t="shared" si="37"/>
        <v>206286</v>
      </c>
    </row>
    <row r="124" spans="1:24" ht="54" x14ac:dyDescent="0.25">
      <c r="A124" s="102" t="s">
        <v>274</v>
      </c>
      <c r="B124" s="44" t="s">
        <v>16</v>
      </c>
      <c r="C124" s="44">
        <v>901320</v>
      </c>
      <c r="D124" s="103" t="s">
        <v>275</v>
      </c>
      <c r="E124" s="103"/>
      <c r="F124" s="44">
        <v>3.6</v>
      </c>
      <c r="G124" s="45">
        <f t="shared" si="48"/>
        <v>561600</v>
      </c>
      <c r="H124" s="45">
        <f t="shared" si="49"/>
        <v>247520</v>
      </c>
      <c r="I124" s="44">
        <v>2.6</v>
      </c>
      <c r="J124" s="45">
        <f t="shared" si="50"/>
        <v>277000</v>
      </c>
      <c r="K124" s="45">
        <f t="shared" si="51"/>
        <v>112600</v>
      </c>
      <c r="L124" s="44">
        <v>1</v>
      </c>
      <c r="M124" s="44">
        <v>0</v>
      </c>
      <c r="N124" s="45">
        <f t="shared" si="54"/>
        <v>838600</v>
      </c>
      <c r="O124" s="146">
        <f t="shared" si="55"/>
        <v>360120</v>
      </c>
      <c r="P124" s="45">
        <f t="shared" si="56"/>
        <v>586516</v>
      </c>
      <c r="Q124" s="45">
        <f t="shared" si="52"/>
        <v>494000</v>
      </c>
      <c r="R124" s="45">
        <f t="shared" si="53"/>
        <v>220000</v>
      </c>
      <c r="S124" s="45">
        <f t="shared" si="57"/>
        <v>714000</v>
      </c>
      <c r="T124" s="45">
        <f t="shared" si="37"/>
        <v>461916</v>
      </c>
    </row>
    <row r="125" spans="1:24" ht="40.5" x14ac:dyDescent="0.25">
      <c r="A125" s="102" t="s">
        <v>276</v>
      </c>
      <c r="B125" s="44" t="s">
        <v>16</v>
      </c>
      <c r="C125" s="44">
        <v>901330</v>
      </c>
      <c r="D125" s="103" t="s">
        <v>277</v>
      </c>
      <c r="E125" s="103"/>
      <c r="F125" s="44">
        <v>3.5999999999999996</v>
      </c>
      <c r="G125" s="45">
        <f t="shared" si="48"/>
        <v>518400</v>
      </c>
      <c r="H125" s="45">
        <f t="shared" si="49"/>
        <v>228480</v>
      </c>
      <c r="I125" s="44">
        <v>2.4</v>
      </c>
      <c r="J125" s="45">
        <f t="shared" si="50"/>
        <v>332400</v>
      </c>
      <c r="K125" s="45">
        <f t="shared" si="51"/>
        <v>135120</v>
      </c>
      <c r="L125" s="44">
        <v>1.2</v>
      </c>
      <c r="M125" s="44">
        <v>0</v>
      </c>
      <c r="N125" s="45">
        <f t="shared" si="54"/>
        <v>850800</v>
      </c>
      <c r="O125" s="146">
        <f t="shared" si="55"/>
        <v>363600</v>
      </c>
      <c r="P125" s="45">
        <f t="shared" si="56"/>
        <v>596280</v>
      </c>
      <c r="Q125" s="45">
        <f t="shared" si="52"/>
        <v>456000</v>
      </c>
      <c r="R125" s="45">
        <f t="shared" si="53"/>
        <v>264000</v>
      </c>
      <c r="S125" s="45">
        <f t="shared" si="57"/>
        <v>720000</v>
      </c>
      <c r="T125" s="45">
        <f t="shared" si="37"/>
        <v>465480</v>
      </c>
    </row>
    <row r="126" spans="1:24" ht="81" x14ac:dyDescent="0.25">
      <c r="A126" s="23" t="s">
        <v>278</v>
      </c>
      <c r="B126" s="22" t="s">
        <v>49</v>
      </c>
      <c r="C126" s="22">
        <v>901470</v>
      </c>
      <c r="D126" s="38" t="s">
        <v>279</v>
      </c>
      <c r="E126" s="38"/>
      <c r="F126" s="22">
        <v>6</v>
      </c>
      <c r="G126" s="24">
        <f t="shared" si="48"/>
        <v>1296000</v>
      </c>
      <c r="H126" s="24">
        <f t="shared" si="49"/>
        <v>571200</v>
      </c>
      <c r="I126" s="112">
        <v>6</v>
      </c>
      <c r="J126" s="24">
        <f t="shared" si="50"/>
        <v>0</v>
      </c>
      <c r="K126" s="24">
        <f t="shared" si="51"/>
        <v>0</v>
      </c>
      <c r="L126" s="112">
        <v>0</v>
      </c>
      <c r="M126" s="22">
        <v>0</v>
      </c>
      <c r="N126" s="25">
        <f t="shared" si="54"/>
        <v>1296000</v>
      </c>
      <c r="O126" s="146">
        <f t="shared" si="55"/>
        <v>571200</v>
      </c>
      <c r="P126" s="25">
        <f t="shared" si="56"/>
        <v>896160</v>
      </c>
      <c r="Q126" s="45">
        <f t="shared" si="52"/>
        <v>1140000</v>
      </c>
      <c r="R126" s="24">
        <f t="shared" si="53"/>
        <v>0</v>
      </c>
      <c r="S126" s="111">
        <f t="shared" si="57"/>
        <v>1140000</v>
      </c>
      <c r="T126" s="111">
        <f t="shared" si="37"/>
        <v>740160</v>
      </c>
    </row>
    <row r="127" spans="1:24" ht="94.5" x14ac:dyDescent="0.25">
      <c r="A127" s="23" t="s">
        <v>280</v>
      </c>
      <c r="B127" s="22" t="s">
        <v>16</v>
      </c>
      <c r="C127" s="22">
        <v>901505</v>
      </c>
      <c r="D127" s="38" t="s">
        <v>281</v>
      </c>
      <c r="E127" s="38"/>
      <c r="F127" s="22">
        <v>4</v>
      </c>
      <c r="G127" s="24">
        <f t="shared" si="48"/>
        <v>540000</v>
      </c>
      <c r="H127" s="24">
        <f t="shared" si="49"/>
        <v>238000</v>
      </c>
      <c r="I127" s="112">
        <v>2.5</v>
      </c>
      <c r="J127" s="24">
        <f t="shared" si="50"/>
        <v>415500</v>
      </c>
      <c r="K127" s="24">
        <f t="shared" si="51"/>
        <v>168900</v>
      </c>
      <c r="L127" s="112">
        <v>1.5</v>
      </c>
      <c r="M127" s="22">
        <v>0</v>
      </c>
      <c r="N127" s="25">
        <f t="shared" si="54"/>
        <v>955500</v>
      </c>
      <c r="O127" s="146">
        <f t="shared" si="55"/>
        <v>406900</v>
      </c>
      <c r="P127" s="25">
        <f t="shared" si="56"/>
        <v>670670</v>
      </c>
      <c r="Q127" s="45">
        <f t="shared" si="52"/>
        <v>475000</v>
      </c>
      <c r="R127" s="24">
        <f t="shared" si="53"/>
        <v>330000</v>
      </c>
      <c r="S127" s="111">
        <f t="shared" si="57"/>
        <v>805000</v>
      </c>
      <c r="T127" s="111">
        <f t="shared" si="37"/>
        <v>520170</v>
      </c>
    </row>
    <row r="128" spans="1:24" ht="67.5" x14ac:dyDescent="0.25">
      <c r="A128" s="102" t="s">
        <v>282</v>
      </c>
      <c r="B128" s="44" t="s">
        <v>16</v>
      </c>
      <c r="C128" s="44">
        <v>901540</v>
      </c>
      <c r="D128" s="103" t="s">
        <v>283</v>
      </c>
      <c r="E128" s="103" t="s">
        <v>284</v>
      </c>
      <c r="F128" s="44">
        <v>8</v>
      </c>
      <c r="G128" s="45">
        <f t="shared" si="48"/>
        <v>1728000</v>
      </c>
      <c r="H128" s="45">
        <f t="shared" si="49"/>
        <v>761600</v>
      </c>
      <c r="I128" s="44">
        <v>8</v>
      </c>
      <c r="J128" s="45">
        <f t="shared" si="50"/>
        <v>0</v>
      </c>
      <c r="K128" s="45">
        <f t="shared" si="51"/>
        <v>0</v>
      </c>
      <c r="L128" s="44">
        <v>0</v>
      </c>
      <c r="M128" s="44">
        <v>0</v>
      </c>
      <c r="N128" s="45">
        <f t="shared" si="54"/>
        <v>1728000</v>
      </c>
      <c r="O128" s="146">
        <f t="shared" si="55"/>
        <v>761600</v>
      </c>
      <c r="P128" s="45">
        <f t="shared" si="56"/>
        <v>1194880</v>
      </c>
      <c r="Q128" s="45">
        <f t="shared" si="52"/>
        <v>1520000</v>
      </c>
      <c r="R128" s="45">
        <f t="shared" si="53"/>
        <v>0</v>
      </c>
      <c r="S128" s="45">
        <f t="shared" si="57"/>
        <v>1520000</v>
      </c>
      <c r="T128" s="45">
        <f t="shared" ref="T128:T137" si="58">S128-(O128*70%)</f>
        <v>986880</v>
      </c>
    </row>
    <row r="129" spans="1:24" ht="40.5" x14ac:dyDescent="0.25">
      <c r="A129" s="23" t="s">
        <v>285</v>
      </c>
      <c r="B129" s="22" t="s">
        <v>16</v>
      </c>
      <c r="C129" s="22">
        <v>901560</v>
      </c>
      <c r="D129" s="38" t="s">
        <v>286</v>
      </c>
      <c r="E129" s="38" t="s">
        <v>287</v>
      </c>
      <c r="F129" s="22">
        <v>15</v>
      </c>
      <c r="G129" s="24">
        <f t="shared" si="48"/>
        <v>3240000</v>
      </c>
      <c r="H129" s="24">
        <f t="shared" si="49"/>
        <v>1428000</v>
      </c>
      <c r="I129" s="112">
        <v>15</v>
      </c>
      <c r="J129" s="24">
        <f t="shared" si="50"/>
        <v>0</v>
      </c>
      <c r="K129" s="24">
        <f t="shared" si="51"/>
        <v>0</v>
      </c>
      <c r="L129" s="112">
        <v>0</v>
      </c>
      <c r="M129" s="22">
        <v>0</v>
      </c>
      <c r="N129" s="25">
        <f t="shared" si="54"/>
        <v>3240000</v>
      </c>
      <c r="O129" s="146">
        <f t="shared" si="55"/>
        <v>1428000</v>
      </c>
      <c r="P129" s="25">
        <f t="shared" si="56"/>
        <v>2240400</v>
      </c>
      <c r="Q129" s="45">
        <f t="shared" si="52"/>
        <v>2850000</v>
      </c>
      <c r="R129" s="24">
        <f t="shared" si="53"/>
        <v>0</v>
      </c>
      <c r="S129" s="111">
        <f t="shared" si="57"/>
        <v>2850000</v>
      </c>
      <c r="T129" s="111">
        <f t="shared" si="58"/>
        <v>1850400</v>
      </c>
    </row>
    <row r="130" spans="1:24" ht="54" x14ac:dyDescent="0.25">
      <c r="A130" s="22" t="s">
        <v>288</v>
      </c>
      <c r="B130" s="22" t="s">
        <v>31</v>
      </c>
      <c r="C130" s="22">
        <v>901646</v>
      </c>
      <c r="D130" s="38" t="s">
        <v>288</v>
      </c>
      <c r="E130" s="38" t="s">
        <v>289</v>
      </c>
      <c r="F130" s="22">
        <v>0.8</v>
      </c>
      <c r="G130" s="24">
        <f t="shared" si="48"/>
        <v>64800</v>
      </c>
      <c r="H130" s="24">
        <v>0</v>
      </c>
      <c r="I130" s="112">
        <v>0.3</v>
      </c>
      <c r="J130" s="24">
        <f t="shared" si="50"/>
        <v>138500</v>
      </c>
      <c r="K130" s="24">
        <f t="shared" si="51"/>
        <v>56300</v>
      </c>
      <c r="L130" s="114">
        <v>0.5</v>
      </c>
      <c r="M130" s="22">
        <v>0</v>
      </c>
      <c r="N130" s="25">
        <f t="shared" si="54"/>
        <v>203300</v>
      </c>
      <c r="O130" s="146">
        <f t="shared" si="55"/>
        <v>56300</v>
      </c>
      <c r="P130" s="25">
        <v>0</v>
      </c>
      <c r="Q130" s="45">
        <f t="shared" si="52"/>
        <v>57000</v>
      </c>
      <c r="R130" s="24">
        <f t="shared" si="53"/>
        <v>110000</v>
      </c>
      <c r="S130" s="111">
        <f t="shared" si="57"/>
        <v>167000</v>
      </c>
      <c r="T130" s="111">
        <f t="shared" si="58"/>
        <v>127590</v>
      </c>
    </row>
    <row r="131" spans="1:24" ht="67.5" x14ac:dyDescent="0.25">
      <c r="A131" s="102" t="s">
        <v>290</v>
      </c>
      <c r="B131" s="44" t="s">
        <v>49</v>
      </c>
      <c r="C131" s="44">
        <v>901650</v>
      </c>
      <c r="D131" s="103" t="s">
        <v>291</v>
      </c>
      <c r="E131" s="103"/>
      <c r="F131" s="44">
        <v>2.2000000000000002</v>
      </c>
      <c r="G131" s="45">
        <f t="shared" si="48"/>
        <v>367200</v>
      </c>
      <c r="H131" s="45">
        <f>I131*95200</f>
        <v>161840</v>
      </c>
      <c r="I131" s="44">
        <v>1.7</v>
      </c>
      <c r="J131" s="45">
        <f t="shared" si="50"/>
        <v>138500</v>
      </c>
      <c r="K131" s="45">
        <f t="shared" si="51"/>
        <v>56300</v>
      </c>
      <c r="L131" s="44">
        <v>0.5</v>
      </c>
      <c r="M131" s="44">
        <v>0</v>
      </c>
      <c r="N131" s="45">
        <f t="shared" si="54"/>
        <v>505700</v>
      </c>
      <c r="O131" s="146">
        <f t="shared" si="55"/>
        <v>218140</v>
      </c>
      <c r="P131" s="45">
        <f>N131-(O131*70%)</f>
        <v>353002</v>
      </c>
      <c r="Q131" s="45">
        <f t="shared" si="52"/>
        <v>323000</v>
      </c>
      <c r="R131" s="45">
        <f t="shared" si="53"/>
        <v>110000</v>
      </c>
      <c r="S131" s="45">
        <f t="shared" si="57"/>
        <v>433000</v>
      </c>
      <c r="T131" s="45">
        <f t="shared" si="58"/>
        <v>280302</v>
      </c>
    </row>
    <row r="132" spans="1:24" ht="28.5" x14ac:dyDescent="0.25">
      <c r="A132" s="23" t="s">
        <v>292</v>
      </c>
      <c r="B132" s="22" t="s">
        <v>49</v>
      </c>
      <c r="C132" s="22">
        <v>901760</v>
      </c>
      <c r="D132" s="38" t="s">
        <v>292</v>
      </c>
      <c r="E132" s="38"/>
      <c r="F132" s="22">
        <v>1.2000000000000002</v>
      </c>
      <c r="G132" s="24">
        <f t="shared" si="48"/>
        <v>172800</v>
      </c>
      <c r="H132" s="24">
        <f>I132*95200</f>
        <v>76160</v>
      </c>
      <c r="I132" s="112">
        <v>0.8</v>
      </c>
      <c r="J132" s="24">
        <f t="shared" si="50"/>
        <v>110800</v>
      </c>
      <c r="K132" s="24">
        <f t="shared" si="51"/>
        <v>45040</v>
      </c>
      <c r="L132" s="112">
        <v>0.4</v>
      </c>
      <c r="M132" s="22">
        <v>0</v>
      </c>
      <c r="N132" s="25">
        <f t="shared" si="54"/>
        <v>283600</v>
      </c>
      <c r="O132" s="146">
        <f t="shared" si="55"/>
        <v>121200</v>
      </c>
      <c r="P132" s="25">
        <f>N132-(O132*70%)</f>
        <v>198760</v>
      </c>
      <c r="Q132" s="45">
        <f t="shared" si="52"/>
        <v>152000</v>
      </c>
      <c r="R132" s="24">
        <f t="shared" si="53"/>
        <v>88000</v>
      </c>
      <c r="S132" s="111">
        <f t="shared" si="57"/>
        <v>240000</v>
      </c>
      <c r="T132" s="111">
        <f t="shared" si="58"/>
        <v>155160</v>
      </c>
    </row>
    <row r="133" spans="1:24" ht="28.5" x14ac:dyDescent="0.25">
      <c r="A133" s="23" t="s">
        <v>293</v>
      </c>
      <c r="B133" s="22" t="s">
        <v>49</v>
      </c>
      <c r="C133" s="22">
        <v>901765</v>
      </c>
      <c r="D133" s="38" t="s">
        <v>293</v>
      </c>
      <c r="E133" s="38"/>
      <c r="F133" s="22">
        <v>1.5</v>
      </c>
      <c r="G133" s="24">
        <f t="shared" si="48"/>
        <v>216000</v>
      </c>
      <c r="H133" s="24">
        <f>I133*95200</f>
        <v>95200</v>
      </c>
      <c r="I133" s="112">
        <v>1</v>
      </c>
      <c r="J133" s="24">
        <f t="shared" si="50"/>
        <v>138500</v>
      </c>
      <c r="K133" s="24">
        <f t="shared" si="51"/>
        <v>56300</v>
      </c>
      <c r="L133" s="112">
        <v>0.5</v>
      </c>
      <c r="M133" s="22">
        <v>0</v>
      </c>
      <c r="N133" s="25">
        <f t="shared" si="54"/>
        <v>354500</v>
      </c>
      <c r="O133" s="146">
        <f t="shared" si="55"/>
        <v>151500</v>
      </c>
      <c r="P133" s="25">
        <f>N133-(O133*70%)</f>
        <v>248450</v>
      </c>
      <c r="Q133" s="45">
        <f t="shared" si="52"/>
        <v>190000</v>
      </c>
      <c r="R133" s="24">
        <f t="shared" si="53"/>
        <v>110000</v>
      </c>
      <c r="S133" s="111">
        <f t="shared" si="57"/>
        <v>300000</v>
      </c>
      <c r="T133" s="111">
        <f t="shared" si="58"/>
        <v>193950</v>
      </c>
    </row>
    <row r="134" spans="1:24" ht="54" x14ac:dyDescent="0.25">
      <c r="A134" s="22" t="s">
        <v>294</v>
      </c>
      <c r="B134" s="22" t="s">
        <v>16</v>
      </c>
      <c r="C134" s="22">
        <v>901795</v>
      </c>
      <c r="D134" s="38" t="s">
        <v>295</v>
      </c>
      <c r="E134" s="38" t="s">
        <v>296</v>
      </c>
      <c r="F134" s="22">
        <v>3.5</v>
      </c>
      <c r="G134" s="24">
        <f t="shared" si="48"/>
        <v>756000</v>
      </c>
      <c r="H134" s="24">
        <f>I134*95200</f>
        <v>333200</v>
      </c>
      <c r="I134" s="112">
        <v>3.5</v>
      </c>
      <c r="J134" s="24">
        <f t="shared" si="50"/>
        <v>0</v>
      </c>
      <c r="K134" s="24">
        <f t="shared" si="51"/>
        <v>0</v>
      </c>
      <c r="L134" s="112">
        <v>0</v>
      </c>
      <c r="M134" s="22">
        <v>0</v>
      </c>
      <c r="N134" s="25">
        <f t="shared" si="54"/>
        <v>756000</v>
      </c>
      <c r="O134" s="146">
        <f t="shared" si="55"/>
        <v>333200</v>
      </c>
      <c r="P134" s="25">
        <v>0</v>
      </c>
      <c r="Q134" s="45">
        <f t="shared" si="52"/>
        <v>665000</v>
      </c>
      <c r="R134" s="24">
        <f t="shared" si="53"/>
        <v>0</v>
      </c>
      <c r="S134" s="111">
        <f t="shared" si="57"/>
        <v>665000</v>
      </c>
      <c r="T134" s="111">
        <f t="shared" si="58"/>
        <v>431760</v>
      </c>
    </row>
    <row r="135" spans="1:24" ht="54" x14ac:dyDescent="0.25">
      <c r="A135" s="22" t="s">
        <v>297</v>
      </c>
      <c r="B135" s="22" t="s">
        <v>16</v>
      </c>
      <c r="C135" s="22">
        <v>901800</v>
      </c>
      <c r="D135" s="38" t="s">
        <v>298</v>
      </c>
      <c r="E135" s="38" t="s">
        <v>296</v>
      </c>
      <c r="F135" s="22">
        <v>5</v>
      </c>
      <c r="G135" s="24">
        <f t="shared" si="48"/>
        <v>1080000</v>
      </c>
      <c r="H135" s="24">
        <f>I135*95200</f>
        <v>476000</v>
      </c>
      <c r="I135" s="112">
        <v>5</v>
      </c>
      <c r="J135" s="24">
        <f t="shared" si="50"/>
        <v>0</v>
      </c>
      <c r="K135" s="24">
        <f t="shared" si="51"/>
        <v>0</v>
      </c>
      <c r="L135" s="112">
        <v>0</v>
      </c>
      <c r="M135" s="22">
        <v>0</v>
      </c>
      <c r="N135" s="25">
        <f t="shared" si="54"/>
        <v>1080000</v>
      </c>
      <c r="O135" s="146">
        <f t="shared" si="55"/>
        <v>476000</v>
      </c>
      <c r="P135" s="25">
        <v>0</v>
      </c>
      <c r="Q135" s="45">
        <f t="shared" si="52"/>
        <v>950000</v>
      </c>
      <c r="R135" s="24">
        <f t="shared" si="53"/>
        <v>0</v>
      </c>
      <c r="S135" s="111">
        <f t="shared" si="57"/>
        <v>950000</v>
      </c>
      <c r="T135" s="111">
        <f t="shared" si="58"/>
        <v>616800</v>
      </c>
    </row>
    <row r="136" spans="1:24" ht="67.5" x14ac:dyDescent="0.25">
      <c r="A136" s="102" t="s">
        <v>299</v>
      </c>
      <c r="B136" s="44" t="s">
        <v>49</v>
      </c>
      <c r="C136" s="44">
        <v>901805</v>
      </c>
      <c r="D136" s="103" t="s">
        <v>300</v>
      </c>
      <c r="E136" s="103" t="s">
        <v>301</v>
      </c>
      <c r="F136" s="44">
        <v>2.5</v>
      </c>
      <c r="G136" s="45">
        <f t="shared" si="48"/>
        <v>540000</v>
      </c>
      <c r="H136" s="45">
        <v>0</v>
      </c>
      <c r="I136" s="44">
        <v>2.5</v>
      </c>
      <c r="J136" s="45">
        <f t="shared" si="50"/>
        <v>0</v>
      </c>
      <c r="K136" s="45">
        <f t="shared" si="51"/>
        <v>0</v>
      </c>
      <c r="L136" s="44">
        <v>0</v>
      </c>
      <c r="M136" s="44">
        <v>0</v>
      </c>
      <c r="N136" s="45">
        <f t="shared" si="54"/>
        <v>540000</v>
      </c>
      <c r="O136" s="146">
        <f t="shared" si="55"/>
        <v>0</v>
      </c>
      <c r="P136" s="45">
        <v>0</v>
      </c>
      <c r="Q136" s="45">
        <f t="shared" si="52"/>
        <v>475000</v>
      </c>
      <c r="R136" s="45">
        <f t="shared" si="53"/>
        <v>0</v>
      </c>
      <c r="S136" s="45">
        <f t="shared" si="57"/>
        <v>475000</v>
      </c>
      <c r="T136" s="45">
        <f t="shared" si="58"/>
        <v>475000</v>
      </c>
    </row>
    <row r="137" spans="1:24" ht="81" x14ac:dyDescent="0.25">
      <c r="A137" s="22" t="s">
        <v>302</v>
      </c>
      <c r="B137" s="22" t="s">
        <v>49</v>
      </c>
      <c r="C137" s="22">
        <v>901917</v>
      </c>
      <c r="D137" s="38" t="s">
        <v>303</v>
      </c>
      <c r="E137" s="38" t="s">
        <v>97</v>
      </c>
      <c r="F137" s="22">
        <v>10</v>
      </c>
      <c r="G137" s="24">
        <f t="shared" si="48"/>
        <v>1728000</v>
      </c>
      <c r="H137" s="24">
        <f>I137*95200</f>
        <v>761600</v>
      </c>
      <c r="I137" s="112">
        <v>8</v>
      </c>
      <c r="J137" s="24">
        <f t="shared" si="50"/>
        <v>554000</v>
      </c>
      <c r="K137" s="24">
        <f t="shared" si="51"/>
        <v>225200</v>
      </c>
      <c r="L137" s="112">
        <v>2</v>
      </c>
      <c r="M137" s="22">
        <v>0</v>
      </c>
      <c r="N137" s="25">
        <f t="shared" si="54"/>
        <v>2282000</v>
      </c>
      <c r="O137" s="146">
        <f t="shared" si="55"/>
        <v>986800</v>
      </c>
      <c r="P137" s="25">
        <f>N137-(O137*70%)</f>
        <v>1591240</v>
      </c>
      <c r="Q137" s="45">
        <f t="shared" si="52"/>
        <v>1520000</v>
      </c>
      <c r="R137" s="24">
        <f t="shared" si="53"/>
        <v>440000</v>
      </c>
      <c r="S137" s="111">
        <f t="shared" si="57"/>
        <v>1960000</v>
      </c>
      <c r="T137" s="111">
        <f t="shared" si="58"/>
        <v>1269240</v>
      </c>
    </row>
    <row r="138" spans="1:24" ht="111" customHeight="1" x14ac:dyDescent="0.25">
      <c r="A138" s="118" t="s">
        <v>16</v>
      </c>
      <c r="B138" s="119">
        <v>100620</v>
      </c>
      <c r="C138" s="120">
        <v>4</v>
      </c>
      <c r="D138" s="120" t="s">
        <v>2319</v>
      </c>
      <c r="E138" s="120" t="s">
        <v>2318</v>
      </c>
      <c r="F138" s="121" t="s">
        <v>2322</v>
      </c>
      <c r="G138" s="121" t="s">
        <v>2321</v>
      </c>
      <c r="H138" s="122" t="s">
        <v>2320</v>
      </c>
      <c r="I138" s="123"/>
      <c r="J138" s="123"/>
      <c r="K138" s="123"/>
      <c r="L138" s="123"/>
      <c r="M138" s="123"/>
      <c r="N138" s="123"/>
      <c r="O138" s="147"/>
      <c r="P138" s="123"/>
      <c r="Q138" s="45">
        <v>475000</v>
      </c>
      <c r="R138" s="45">
        <v>33000</v>
      </c>
      <c r="S138" s="45">
        <v>805000</v>
      </c>
      <c r="T138" s="45"/>
    </row>
    <row r="139" spans="1:24" ht="92.25" customHeight="1" x14ac:dyDescent="0.25">
      <c r="A139" s="117"/>
      <c r="B139" s="117"/>
      <c r="C139" s="117"/>
      <c r="D139" s="117" t="s">
        <v>352</v>
      </c>
      <c r="E139" s="117"/>
      <c r="F139" s="117">
        <v>5.7</v>
      </c>
      <c r="G139" s="117">
        <v>3.8</v>
      </c>
      <c r="H139" s="117"/>
      <c r="I139" s="117"/>
      <c r="J139" s="117"/>
      <c r="K139" s="117"/>
      <c r="L139" s="117"/>
      <c r="M139" s="117"/>
      <c r="N139" s="117"/>
      <c r="O139" s="148"/>
      <c r="P139" s="117"/>
      <c r="Q139" s="7"/>
      <c r="R139" s="7"/>
    </row>
    <row r="140" spans="1:24" ht="20.25" x14ac:dyDescent="0.25">
      <c r="A140" s="117"/>
      <c r="B140" s="117"/>
      <c r="C140" s="117"/>
      <c r="D140" s="117"/>
      <c r="E140" s="117"/>
      <c r="G140" s="7">
        <v>190000</v>
      </c>
      <c r="H140" s="7">
        <v>220000</v>
      </c>
      <c r="I140" s="117"/>
      <c r="J140" s="117"/>
      <c r="K140" s="117"/>
      <c r="L140" s="117"/>
      <c r="M140" s="117"/>
      <c r="N140" s="117"/>
      <c r="O140" s="148"/>
      <c r="P140" s="117"/>
      <c r="Q140" s="7"/>
      <c r="R140" s="7"/>
      <c r="X140" s="7"/>
    </row>
    <row r="141" spans="1:24" ht="20.25" x14ac:dyDescent="0.25">
      <c r="A141" s="117"/>
      <c r="B141" s="117"/>
      <c r="C141" s="117"/>
      <c r="D141" s="117"/>
      <c r="E141" s="117"/>
      <c r="F141" s="117"/>
      <c r="G141" s="117">
        <v>722000</v>
      </c>
      <c r="H141" s="117">
        <v>418000</v>
      </c>
      <c r="I141" s="117">
        <v>1140000</v>
      </c>
      <c r="J141" s="117"/>
      <c r="K141" s="117"/>
      <c r="L141" s="117"/>
      <c r="M141" s="117"/>
      <c r="N141" s="117"/>
      <c r="O141" s="148"/>
      <c r="P141" s="117"/>
      <c r="Q141" s="7"/>
      <c r="R141" s="7"/>
      <c r="X141" s="7"/>
    </row>
    <row r="142" spans="1:24" ht="20.25" x14ac:dyDescent="0.25">
      <c r="A142" s="117"/>
      <c r="B142" s="117"/>
      <c r="C142" s="117"/>
      <c r="D142" s="117"/>
      <c r="E142" s="117"/>
      <c r="F142" s="117"/>
      <c r="G142" s="117"/>
      <c r="H142" s="117"/>
      <c r="I142" s="117"/>
      <c r="J142" s="117"/>
      <c r="K142" s="117"/>
      <c r="L142" s="117"/>
      <c r="M142" s="117"/>
      <c r="N142" s="117"/>
      <c r="O142" s="148"/>
      <c r="P142" s="117"/>
      <c r="Q142" s="7"/>
      <c r="R142" s="7"/>
      <c r="X142" s="7"/>
    </row>
    <row r="143" spans="1:24" ht="20.25" x14ac:dyDescent="0.25">
      <c r="A143" s="117" t="s">
        <v>2326</v>
      </c>
      <c r="B143" s="117"/>
      <c r="C143" s="117"/>
      <c r="D143" s="117"/>
      <c r="E143" s="117"/>
      <c r="F143" s="117">
        <v>805</v>
      </c>
      <c r="G143" s="117">
        <v>4</v>
      </c>
      <c r="H143" s="117">
        <v>405</v>
      </c>
      <c r="I143" s="117"/>
      <c r="J143" s="117"/>
      <c r="K143" s="117">
        <v>760000</v>
      </c>
      <c r="L143" s="117">
        <v>990000</v>
      </c>
      <c r="M143" s="117">
        <v>1750000</v>
      </c>
      <c r="N143" s="117" t="s">
        <v>2329</v>
      </c>
      <c r="O143" s="148">
        <v>1130000</v>
      </c>
      <c r="P143" s="117"/>
      <c r="Q143" s="7"/>
      <c r="R143" s="7"/>
      <c r="X143" s="7"/>
    </row>
    <row r="144" spans="1:24" x14ac:dyDescent="0.25">
      <c r="I144" s="7"/>
      <c r="L144" s="7"/>
      <c r="Q144" s="7"/>
      <c r="R144" s="7"/>
      <c r="X144" s="7"/>
    </row>
    <row r="145" spans="9:24" x14ac:dyDescent="0.25">
      <c r="I145" s="7"/>
      <c r="L145" s="7"/>
      <c r="Q145" s="7"/>
      <c r="R145" s="7"/>
      <c r="X145" s="7"/>
    </row>
    <row r="146" spans="9:24" x14ac:dyDescent="0.25">
      <c r="I146" s="7"/>
      <c r="L146" s="7"/>
      <c r="Q146" s="7"/>
      <c r="R146" s="7"/>
      <c r="X146" s="7"/>
    </row>
    <row r="147" spans="9:24" x14ac:dyDescent="0.25">
      <c r="I147" s="7"/>
      <c r="L147" s="7"/>
      <c r="Q147" s="7"/>
      <c r="R147" s="7"/>
      <c r="X147" s="7"/>
    </row>
    <row r="148" spans="9:24" x14ac:dyDescent="0.25">
      <c r="I148" s="7"/>
      <c r="L148" s="7"/>
      <c r="Q148" s="7"/>
      <c r="R148" s="7"/>
      <c r="X148" s="7"/>
    </row>
    <row r="149" spans="9:24" x14ac:dyDescent="0.25">
      <c r="I149" s="7"/>
      <c r="L149" s="7"/>
      <c r="Q149" s="7"/>
      <c r="R149" s="7"/>
      <c r="X149" s="7"/>
    </row>
    <row r="150" spans="9:24" x14ac:dyDescent="0.25">
      <c r="I150" s="7"/>
      <c r="L150" s="7"/>
      <c r="Q150" s="7"/>
      <c r="R150" s="7"/>
      <c r="X150" s="7"/>
    </row>
    <row r="151" spans="9:24" x14ac:dyDescent="0.25">
      <c r="I151" s="7"/>
      <c r="L151" s="7"/>
      <c r="Q151" s="7"/>
      <c r="R151" s="7"/>
      <c r="X151" s="7"/>
    </row>
    <row r="152" spans="9:24" x14ac:dyDescent="0.25">
      <c r="I152" s="7"/>
      <c r="L152" s="7"/>
      <c r="Q152" s="7"/>
      <c r="R152" s="7"/>
      <c r="X152" s="7"/>
    </row>
    <row r="153" spans="9:24" x14ac:dyDescent="0.25">
      <c r="I153" s="7"/>
      <c r="L153" s="7"/>
      <c r="Q153" s="7"/>
      <c r="R153" s="7"/>
      <c r="X153" s="7"/>
    </row>
    <row r="154" spans="9:24" x14ac:dyDescent="0.25">
      <c r="I154" s="7"/>
      <c r="L154" s="7"/>
      <c r="Q154" s="7"/>
      <c r="R154" s="7"/>
      <c r="X154" s="7"/>
    </row>
    <row r="155" spans="9:24" x14ac:dyDescent="0.25">
      <c r="I155" s="7"/>
      <c r="L155" s="7"/>
      <c r="Q155" s="7"/>
      <c r="R155" s="7"/>
      <c r="X155" s="7"/>
    </row>
    <row r="156" spans="9:24" x14ac:dyDescent="0.25">
      <c r="I156" s="7"/>
      <c r="L156" s="7"/>
      <c r="Q156" s="7"/>
      <c r="R156" s="7"/>
      <c r="X156" s="7"/>
    </row>
    <row r="157" spans="9:24" x14ac:dyDescent="0.25">
      <c r="I157" s="7"/>
      <c r="L157" s="7"/>
      <c r="Q157" s="7"/>
      <c r="R157" s="7"/>
      <c r="X157" s="7"/>
    </row>
    <row r="158" spans="9:24" x14ac:dyDescent="0.25">
      <c r="I158" s="7"/>
      <c r="L158" s="7"/>
      <c r="Q158" s="7"/>
      <c r="R158" s="7"/>
      <c r="X158" s="7"/>
    </row>
    <row r="159" spans="9:24" x14ac:dyDescent="0.25">
      <c r="I159" s="7"/>
      <c r="L159" s="7"/>
      <c r="Q159" s="7"/>
      <c r="R159" s="7"/>
      <c r="X159" s="7"/>
    </row>
    <row r="160" spans="9:24" x14ac:dyDescent="0.25">
      <c r="I160" s="7"/>
      <c r="L160" s="7"/>
      <c r="Q160" s="7"/>
      <c r="R160" s="7"/>
      <c r="X160" s="7"/>
    </row>
    <row r="161" spans="9:24" x14ac:dyDescent="0.25">
      <c r="I161" s="7"/>
      <c r="L161" s="7"/>
      <c r="Q161" s="7"/>
      <c r="R161" s="7"/>
      <c r="X161" s="7"/>
    </row>
    <row r="162" spans="9:24" x14ac:dyDescent="0.25">
      <c r="I162" s="7"/>
      <c r="L162" s="7"/>
      <c r="Q162" s="7"/>
      <c r="R162" s="7"/>
      <c r="X162" s="7"/>
    </row>
    <row r="163" spans="9:24" x14ac:dyDescent="0.25">
      <c r="I163" s="7"/>
      <c r="L163" s="7"/>
      <c r="Q163" s="7"/>
      <c r="R163" s="7"/>
      <c r="X163" s="7"/>
    </row>
    <row r="164" spans="9:24" x14ac:dyDescent="0.25">
      <c r="I164" s="7"/>
      <c r="L164" s="7"/>
      <c r="Q164" s="7"/>
      <c r="R164" s="7"/>
      <c r="X164" s="7"/>
    </row>
    <row r="165" spans="9:24" x14ac:dyDescent="0.25">
      <c r="I165" s="7"/>
      <c r="L165" s="7"/>
      <c r="Q165" s="7"/>
      <c r="R165" s="7"/>
      <c r="X165" s="7"/>
    </row>
    <row r="166" spans="9:24" x14ac:dyDescent="0.25">
      <c r="I166" s="7"/>
      <c r="L166" s="7"/>
      <c r="Q166" s="7"/>
      <c r="R166" s="7"/>
      <c r="X166" s="7"/>
    </row>
    <row r="167" spans="9:24" x14ac:dyDescent="0.25">
      <c r="I167" s="7"/>
      <c r="L167" s="7"/>
      <c r="Q167" s="7"/>
      <c r="R167" s="7"/>
      <c r="X167" s="7"/>
    </row>
    <row r="168" spans="9:24" x14ac:dyDescent="0.25">
      <c r="I168" s="7"/>
      <c r="L168" s="7"/>
      <c r="Q168" s="7"/>
      <c r="R168" s="7"/>
      <c r="X168" s="7"/>
    </row>
    <row r="169" spans="9:24" x14ac:dyDescent="0.25">
      <c r="I169" s="7"/>
      <c r="L169" s="7"/>
      <c r="Q169" s="7"/>
      <c r="R169" s="7"/>
      <c r="X169" s="7"/>
    </row>
    <row r="170" spans="9:24" x14ac:dyDescent="0.25">
      <c r="I170" s="7"/>
      <c r="L170" s="7"/>
      <c r="Q170" s="7"/>
      <c r="R170" s="7"/>
      <c r="X170" s="7"/>
    </row>
    <row r="171" spans="9:24" x14ac:dyDescent="0.25">
      <c r="I171" s="7"/>
      <c r="L171" s="7"/>
      <c r="Q171" s="7"/>
      <c r="R171" s="7"/>
      <c r="X171" s="7"/>
    </row>
    <row r="172" spans="9:24" x14ac:dyDescent="0.25">
      <c r="I172" s="7"/>
      <c r="L172" s="7"/>
      <c r="Q172" s="7"/>
      <c r="R172" s="7"/>
      <c r="X172" s="7"/>
    </row>
    <row r="173" spans="9:24" x14ac:dyDescent="0.25">
      <c r="I173" s="7"/>
      <c r="L173" s="7"/>
      <c r="Q173" s="7"/>
      <c r="R173" s="7"/>
      <c r="X173" s="7"/>
    </row>
    <row r="174" spans="9:24" x14ac:dyDescent="0.25">
      <c r="I174" s="7"/>
      <c r="L174" s="7"/>
      <c r="Q174" s="7"/>
      <c r="R174" s="7"/>
      <c r="X174" s="7"/>
    </row>
    <row r="175" spans="9:24" x14ac:dyDescent="0.25">
      <c r="I175" s="7"/>
      <c r="L175" s="7"/>
      <c r="Q175" s="7"/>
      <c r="R175" s="7"/>
      <c r="X175" s="7"/>
    </row>
    <row r="176" spans="9:24" x14ac:dyDescent="0.25">
      <c r="I176" s="7"/>
      <c r="L176" s="7"/>
      <c r="Q176" s="7"/>
      <c r="R176" s="7"/>
      <c r="X176" s="7"/>
    </row>
    <row r="177" spans="9:24" x14ac:dyDescent="0.25">
      <c r="I177" s="7"/>
      <c r="L177" s="7"/>
      <c r="Q177" s="7"/>
      <c r="R177" s="7"/>
      <c r="X177" s="7"/>
    </row>
    <row r="178" spans="9:24" x14ac:dyDescent="0.25">
      <c r="I178" s="7"/>
      <c r="L178" s="7"/>
      <c r="Q178" s="7"/>
      <c r="R178" s="7"/>
      <c r="X178" s="7"/>
    </row>
    <row r="179" spans="9:24" x14ac:dyDescent="0.25">
      <c r="I179" s="7"/>
      <c r="L179" s="7"/>
      <c r="Q179" s="7"/>
      <c r="R179" s="7"/>
      <c r="X179" s="7"/>
    </row>
    <row r="180" spans="9:24" x14ac:dyDescent="0.25">
      <c r="I180" s="7"/>
      <c r="L180" s="7"/>
      <c r="Q180" s="7"/>
      <c r="R180" s="7"/>
      <c r="X180" s="7"/>
    </row>
    <row r="181" spans="9:24" x14ac:dyDescent="0.25">
      <c r="I181" s="7"/>
      <c r="L181" s="7"/>
      <c r="Q181" s="7"/>
      <c r="R181" s="7"/>
      <c r="X181" s="7"/>
    </row>
    <row r="182" spans="9:24" x14ac:dyDescent="0.25">
      <c r="I182" s="7"/>
      <c r="L182" s="7"/>
      <c r="Q182" s="7"/>
      <c r="R182" s="7"/>
      <c r="X182" s="7"/>
    </row>
    <row r="183" spans="9:24" x14ac:dyDescent="0.25">
      <c r="I183" s="7"/>
      <c r="L183" s="7"/>
      <c r="Q183" s="7"/>
      <c r="R183" s="7"/>
      <c r="X183" s="7"/>
    </row>
    <row r="184" spans="9:24" x14ac:dyDescent="0.25">
      <c r="I184" s="7"/>
      <c r="L184" s="7"/>
      <c r="Q184" s="7"/>
      <c r="R184" s="7"/>
      <c r="X184" s="7"/>
    </row>
    <row r="185" spans="9:24" x14ac:dyDescent="0.25">
      <c r="I185" s="7"/>
      <c r="L185" s="7"/>
      <c r="Q185" s="7"/>
      <c r="R185" s="7"/>
      <c r="X185" s="7"/>
    </row>
    <row r="186" spans="9:24" x14ac:dyDescent="0.25">
      <c r="I186" s="7"/>
      <c r="L186" s="7"/>
      <c r="Q186" s="7"/>
      <c r="R186" s="7"/>
      <c r="X186" s="7"/>
    </row>
    <row r="187" spans="9:24" x14ac:dyDescent="0.25">
      <c r="I187" s="7"/>
      <c r="L187" s="7"/>
      <c r="Q187" s="7"/>
      <c r="R187" s="7"/>
      <c r="X187" s="7"/>
    </row>
    <row r="188" spans="9:24" x14ac:dyDescent="0.25">
      <c r="I188" s="7"/>
      <c r="L188" s="7"/>
      <c r="Q188" s="7"/>
      <c r="R188" s="7"/>
      <c r="X188" s="7"/>
    </row>
    <row r="189" spans="9:24" x14ac:dyDescent="0.25">
      <c r="I189" s="7"/>
      <c r="L189" s="7"/>
      <c r="Q189" s="7"/>
      <c r="R189" s="7"/>
      <c r="X189" s="7"/>
    </row>
    <row r="190" spans="9:24" x14ac:dyDescent="0.25">
      <c r="I190" s="7"/>
      <c r="L190" s="7"/>
      <c r="Q190" s="7"/>
      <c r="R190" s="7"/>
      <c r="X190" s="7"/>
    </row>
    <row r="191" spans="9:24" x14ac:dyDescent="0.25">
      <c r="I191" s="7"/>
      <c r="L191" s="7"/>
      <c r="Q191" s="7"/>
      <c r="R191" s="7"/>
      <c r="X191" s="7"/>
    </row>
    <row r="192" spans="9:24" x14ac:dyDescent="0.25">
      <c r="I192" s="7"/>
      <c r="L192" s="7"/>
      <c r="Q192" s="7"/>
      <c r="R192" s="7"/>
      <c r="X192" s="7"/>
    </row>
    <row r="193" spans="9:24" x14ac:dyDescent="0.25">
      <c r="I193" s="7"/>
      <c r="L193" s="7"/>
      <c r="Q193" s="7"/>
      <c r="R193" s="7"/>
      <c r="X193" s="7"/>
    </row>
    <row r="194" spans="9:24" x14ac:dyDescent="0.25">
      <c r="I194" s="7"/>
      <c r="L194" s="7"/>
      <c r="Q194" s="7"/>
      <c r="R194" s="7"/>
      <c r="X194" s="7"/>
    </row>
    <row r="195" spans="9:24" x14ac:dyDescent="0.25">
      <c r="I195" s="7"/>
      <c r="L195" s="7"/>
      <c r="Q195" s="7"/>
      <c r="R195" s="7"/>
      <c r="X195" s="7"/>
    </row>
    <row r="196" spans="9:24" x14ac:dyDescent="0.25">
      <c r="I196" s="7"/>
      <c r="L196" s="7"/>
      <c r="Q196" s="7"/>
      <c r="R196" s="7"/>
      <c r="X196" s="7"/>
    </row>
    <row r="197" spans="9:24" x14ac:dyDescent="0.25">
      <c r="I197" s="7"/>
      <c r="L197" s="7"/>
      <c r="Q197" s="7"/>
      <c r="R197" s="7"/>
      <c r="X197" s="7"/>
    </row>
    <row r="198" spans="9:24" x14ac:dyDescent="0.25">
      <c r="I198" s="7"/>
      <c r="L198" s="7"/>
      <c r="Q198" s="7"/>
      <c r="R198" s="7"/>
      <c r="X198" s="7"/>
    </row>
    <row r="199" spans="9:24" x14ac:dyDescent="0.25">
      <c r="I199" s="7"/>
      <c r="L199" s="7"/>
      <c r="Q199" s="7"/>
      <c r="R199" s="7"/>
      <c r="X199" s="7"/>
    </row>
    <row r="200" spans="9:24" x14ac:dyDescent="0.25">
      <c r="I200" s="7"/>
      <c r="L200" s="7"/>
      <c r="Q200" s="7"/>
      <c r="R200" s="7"/>
      <c r="X200" s="7"/>
    </row>
    <row r="201" spans="9:24" x14ac:dyDescent="0.25">
      <c r="I201" s="7"/>
      <c r="L201" s="7"/>
      <c r="Q201" s="7"/>
      <c r="R201" s="7"/>
      <c r="X201" s="7"/>
    </row>
    <row r="202" spans="9:24" x14ac:dyDescent="0.25">
      <c r="I202" s="7"/>
      <c r="L202" s="7"/>
      <c r="Q202" s="7"/>
      <c r="R202" s="7"/>
      <c r="X202" s="7"/>
    </row>
    <row r="203" spans="9:24" x14ac:dyDescent="0.25">
      <c r="I203" s="7"/>
      <c r="L203" s="7"/>
      <c r="Q203" s="7"/>
      <c r="R203" s="7"/>
      <c r="X203" s="7"/>
    </row>
    <row r="204" spans="9:24" x14ac:dyDescent="0.25">
      <c r="I204" s="7"/>
      <c r="L204" s="7"/>
      <c r="Q204" s="7"/>
      <c r="R204" s="7"/>
      <c r="X204" s="7"/>
    </row>
    <row r="205" spans="9:24" x14ac:dyDescent="0.25">
      <c r="I205" s="7"/>
      <c r="L205" s="7"/>
      <c r="Q205" s="7"/>
      <c r="R205" s="7"/>
      <c r="X205" s="7"/>
    </row>
    <row r="206" spans="9:24" x14ac:dyDescent="0.25">
      <c r="I206" s="7"/>
      <c r="L206" s="7"/>
      <c r="Q206" s="7"/>
      <c r="R206" s="7"/>
      <c r="X206" s="7"/>
    </row>
    <row r="207" spans="9:24" x14ac:dyDescent="0.25">
      <c r="I207" s="7"/>
      <c r="L207" s="7"/>
      <c r="Q207" s="7"/>
      <c r="R207" s="7"/>
      <c r="X207" s="7"/>
    </row>
    <row r="208" spans="9:24" x14ac:dyDescent="0.25">
      <c r="I208" s="7"/>
      <c r="L208" s="7"/>
      <c r="Q208" s="7"/>
      <c r="R208" s="7"/>
      <c r="X208" s="7"/>
    </row>
    <row r="209" spans="9:24" x14ac:dyDescent="0.25">
      <c r="I209" s="7"/>
      <c r="L209" s="7"/>
      <c r="Q209" s="7"/>
      <c r="R209" s="7"/>
      <c r="X209" s="7"/>
    </row>
    <row r="210" spans="9:24" x14ac:dyDescent="0.25">
      <c r="I210" s="7"/>
      <c r="L210" s="7"/>
      <c r="Q210" s="7"/>
      <c r="R210" s="7"/>
      <c r="X210" s="7"/>
    </row>
    <row r="211" spans="9:24" x14ac:dyDescent="0.25">
      <c r="I211" s="7"/>
      <c r="L211" s="7"/>
      <c r="Q211" s="7"/>
      <c r="R211" s="7"/>
      <c r="X211" s="7"/>
    </row>
    <row r="212" spans="9:24" x14ac:dyDescent="0.25">
      <c r="I212" s="7"/>
      <c r="L212" s="7"/>
      <c r="Q212" s="7"/>
      <c r="R212" s="7"/>
      <c r="X212" s="7"/>
    </row>
    <row r="213" spans="9:24" x14ac:dyDescent="0.25">
      <c r="I213" s="7"/>
      <c r="L213" s="7"/>
      <c r="Q213" s="7"/>
      <c r="R213" s="7"/>
      <c r="X213" s="7"/>
    </row>
    <row r="214" spans="9:24" x14ac:dyDescent="0.25">
      <c r="I214" s="7"/>
      <c r="L214" s="7"/>
      <c r="Q214" s="7"/>
      <c r="R214" s="7"/>
      <c r="X214" s="7"/>
    </row>
    <row r="215" spans="9:24" x14ac:dyDescent="0.25">
      <c r="I215" s="7"/>
      <c r="L215" s="7"/>
      <c r="Q215" s="7"/>
      <c r="R215" s="7"/>
      <c r="X215" s="7"/>
    </row>
    <row r="216" spans="9:24" x14ac:dyDescent="0.25">
      <c r="I216" s="7"/>
      <c r="L216" s="7"/>
      <c r="Q216" s="7"/>
      <c r="R216" s="7"/>
      <c r="X216" s="7"/>
    </row>
    <row r="217" spans="9:24" x14ac:dyDescent="0.25">
      <c r="I217" s="7"/>
      <c r="L217" s="7"/>
      <c r="Q217" s="7"/>
      <c r="R217" s="7"/>
      <c r="X217" s="7"/>
    </row>
    <row r="218" spans="9:24" x14ac:dyDescent="0.25">
      <c r="I218" s="7"/>
      <c r="L218" s="7"/>
      <c r="Q218" s="7"/>
      <c r="R218" s="7"/>
      <c r="X218" s="7"/>
    </row>
    <row r="219" spans="9:24" x14ac:dyDescent="0.25">
      <c r="I219" s="7"/>
      <c r="L219" s="7"/>
      <c r="Q219" s="7"/>
      <c r="R219" s="7"/>
      <c r="X219" s="7"/>
    </row>
    <row r="220" spans="9:24" x14ac:dyDescent="0.25">
      <c r="I220" s="7"/>
      <c r="L220" s="7"/>
      <c r="Q220" s="7"/>
      <c r="R220" s="7"/>
      <c r="X220" s="7"/>
    </row>
    <row r="221" spans="9:24" x14ac:dyDescent="0.25">
      <c r="I221" s="7"/>
      <c r="L221" s="7"/>
      <c r="Q221" s="7"/>
      <c r="R221" s="7"/>
      <c r="X221" s="7"/>
    </row>
    <row r="222" spans="9:24" x14ac:dyDescent="0.25">
      <c r="I222" s="7"/>
      <c r="L222" s="7"/>
      <c r="Q222" s="7"/>
      <c r="R222" s="7"/>
      <c r="X222" s="7"/>
    </row>
    <row r="223" spans="9:24" x14ac:dyDescent="0.25">
      <c r="I223" s="7"/>
      <c r="L223" s="7"/>
      <c r="Q223" s="7"/>
      <c r="R223" s="7"/>
      <c r="X223" s="7"/>
    </row>
    <row r="224" spans="9:24" x14ac:dyDescent="0.25">
      <c r="I224" s="7"/>
      <c r="L224" s="7"/>
      <c r="Q224" s="7"/>
      <c r="R224" s="7"/>
      <c r="X224" s="7"/>
    </row>
    <row r="225" spans="9:24" x14ac:dyDescent="0.25">
      <c r="I225" s="7"/>
      <c r="L225" s="7"/>
      <c r="Q225" s="7"/>
      <c r="R225" s="7"/>
      <c r="X225" s="7"/>
    </row>
    <row r="226" spans="9:24" x14ac:dyDescent="0.25">
      <c r="I226" s="7"/>
      <c r="L226" s="7"/>
      <c r="Q226" s="7"/>
      <c r="R226" s="7"/>
      <c r="X226" s="7"/>
    </row>
    <row r="227" spans="9:24" x14ac:dyDescent="0.25">
      <c r="I227" s="7"/>
      <c r="L227" s="7"/>
      <c r="Q227" s="7"/>
      <c r="R227" s="7"/>
      <c r="X227" s="7"/>
    </row>
    <row r="228" spans="9:24" x14ac:dyDescent="0.25">
      <c r="I228" s="7"/>
      <c r="L228" s="7"/>
      <c r="Q228" s="7"/>
      <c r="R228" s="7"/>
      <c r="X228" s="7"/>
    </row>
    <row r="229" spans="9:24" x14ac:dyDescent="0.25">
      <c r="I229" s="7"/>
      <c r="L229" s="7"/>
      <c r="Q229" s="7"/>
      <c r="R229" s="7"/>
      <c r="X229" s="7"/>
    </row>
    <row r="230" spans="9:24" x14ac:dyDescent="0.25">
      <c r="I230" s="7"/>
      <c r="L230" s="7"/>
      <c r="Q230" s="7"/>
      <c r="R230" s="7"/>
      <c r="X230" s="7"/>
    </row>
    <row r="231" spans="9:24" x14ac:dyDescent="0.25">
      <c r="I231" s="7"/>
      <c r="L231" s="7"/>
      <c r="Q231" s="7"/>
      <c r="R231" s="7"/>
      <c r="X231" s="7"/>
    </row>
    <row r="232" spans="9:24" x14ac:dyDescent="0.25">
      <c r="I232" s="7"/>
      <c r="L232" s="7"/>
      <c r="Q232" s="7"/>
      <c r="R232" s="7"/>
      <c r="X232" s="7"/>
    </row>
    <row r="233" spans="9:24" x14ac:dyDescent="0.25">
      <c r="I233" s="7"/>
      <c r="L233" s="7"/>
      <c r="Q233" s="7"/>
      <c r="R233" s="7"/>
      <c r="X233" s="7"/>
    </row>
    <row r="234" spans="9:24" x14ac:dyDescent="0.25">
      <c r="I234" s="7"/>
      <c r="L234" s="7"/>
      <c r="Q234" s="7"/>
      <c r="R234" s="7"/>
      <c r="X234" s="7"/>
    </row>
    <row r="235" spans="9:24" x14ac:dyDescent="0.25">
      <c r="I235" s="7"/>
      <c r="L235" s="7"/>
      <c r="Q235" s="7"/>
      <c r="R235" s="7"/>
      <c r="X235" s="7"/>
    </row>
    <row r="236" spans="9:24" x14ac:dyDescent="0.25">
      <c r="I236" s="7"/>
      <c r="L236" s="7"/>
      <c r="Q236" s="7"/>
      <c r="R236" s="7"/>
      <c r="X236" s="7"/>
    </row>
    <row r="237" spans="9:24" x14ac:dyDescent="0.25">
      <c r="I237" s="7"/>
      <c r="L237" s="7"/>
      <c r="Q237" s="7"/>
      <c r="R237" s="7"/>
      <c r="X237" s="7"/>
    </row>
    <row r="238" spans="9:24" x14ac:dyDescent="0.25">
      <c r="I238" s="7"/>
      <c r="L238" s="7"/>
      <c r="Q238" s="7"/>
      <c r="R238" s="7"/>
      <c r="X238" s="7"/>
    </row>
    <row r="239" spans="9:24" x14ac:dyDescent="0.25">
      <c r="I239" s="7"/>
      <c r="L239" s="7"/>
      <c r="Q239" s="7"/>
      <c r="R239" s="7"/>
      <c r="X239" s="7"/>
    </row>
    <row r="240" spans="9:24" x14ac:dyDescent="0.25">
      <c r="I240" s="7"/>
      <c r="L240" s="7"/>
      <c r="Q240" s="7"/>
      <c r="R240" s="7"/>
      <c r="X240" s="7"/>
    </row>
    <row r="241" spans="9:24" x14ac:dyDescent="0.25">
      <c r="I241" s="7"/>
      <c r="L241" s="7"/>
      <c r="Q241" s="7"/>
      <c r="R241" s="7"/>
      <c r="X241" s="7"/>
    </row>
    <row r="242" spans="9:24" x14ac:dyDescent="0.25">
      <c r="I242" s="7"/>
      <c r="L242" s="7"/>
      <c r="Q242" s="7"/>
      <c r="R242" s="7"/>
      <c r="X242" s="7"/>
    </row>
    <row r="243" spans="9:24" x14ac:dyDescent="0.25">
      <c r="I243" s="7"/>
      <c r="L243" s="7"/>
      <c r="Q243" s="7"/>
      <c r="R243" s="7"/>
      <c r="X243" s="7"/>
    </row>
    <row r="244" spans="9:24" x14ac:dyDescent="0.25">
      <c r="I244" s="7"/>
      <c r="L244" s="7"/>
      <c r="Q244" s="7"/>
      <c r="R244" s="7"/>
      <c r="X244" s="7"/>
    </row>
    <row r="245" spans="9:24" x14ac:dyDescent="0.25">
      <c r="I245" s="7"/>
      <c r="L245" s="7"/>
      <c r="Q245" s="7"/>
      <c r="R245" s="7"/>
      <c r="X245" s="7"/>
    </row>
    <row r="246" spans="9:24" x14ac:dyDescent="0.25">
      <c r="I246" s="7"/>
      <c r="L246" s="7"/>
      <c r="Q246" s="7"/>
      <c r="R246" s="7"/>
      <c r="X246" s="7"/>
    </row>
    <row r="247" spans="9:24" x14ac:dyDescent="0.25">
      <c r="I247" s="7"/>
      <c r="L247" s="7"/>
      <c r="Q247" s="7"/>
      <c r="R247" s="7"/>
      <c r="X247" s="7"/>
    </row>
    <row r="248" spans="9:24" x14ac:dyDescent="0.25">
      <c r="I248" s="7"/>
      <c r="L248" s="7"/>
      <c r="Q248" s="7"/>
      <c r="R248" s="7"/>
      <c r="X248" s="7"/>
    </row>
    <row r="249" spans="9:24" x14ac:dyDescent="0.25">
      <c r="I249" s="7"/>
      <c r="L249" s="7"/>
      <c r="Q249" s="7"/>
      <c r="R249" s="7"/>
      <c r="X249" s="7"/>
    </row>
    <row r="250" spans="9:24" x14ac:dyDescent="0.25">
      <c r="I250" s="7"/>
      <c r="L250" s="7"/>
      <c r="Q250" s="7"/>
      <c r="R250" s="7"/>
      <c r="X250" s="7"/>
    </row>
    <row r="251" spans="9:24" x14ac:dyDescent="0.25">
      <c r="I251" s="7"/>
      <c r="L251" s="7"/>
      <c r="Q251" s="7"/>
      <c r="R251" s="7"/>
      <c r="X251" s="7"/>
    </row>
    <row r="252" spans="9:24" x14ac:dyDescent="0.25">
      <c r="I252" s="7"/>
      <c r="L252" s="7"/>
      <c r="Q252" s="7"/>
      <c r="R252" s="7"/>
      <c r="X252" s="7"/>
    </row>
    <row r="253" spans="9:24" x14ac:dyDescent="0.25">
      <c r="I253" s="7"/>
      <c r="L253" s="7"/>
      <c r="Q253" s="7"/>
      <c r="R253" s="7"/>
      <c r="X253" s="7"/>
    </row>
    <row r="254" spans="9:24" x14ac:dyDescent="0.25">
      <c r="I254" s="7"/>
      <c r="L254" s="7"/>
      <c r="Q254" s="7"/>
      <c r="R254" s="7"/>
      <c r="X254" s="7"/>
    </row>
    <row r="255" spans="9:24" x14ac:dyDescent="0.25">
      <c r="I255" s="7"/>
      <c r="L255" s="7"/>
      <c r="Q255" s="7"/>
      <c r="R255" s="7"/>
      <c r="X255" s="7"/>
    </row>
    <row r="256" spans="9:24" x14ac:dyDescent="0.25">
      <c r="I256" s="7"/>
      <c r="L256" s="7"/>
      <c r="Q256" s="7"/>
      <c r="R256" s="7"/>
      <c r="X256" s="7"/>
    </row>
    <row r="257" spans="9:24" x14ac:dyDescent="0.25">
      <c r="I257" s="7"/>
      <c r="L257" s="7"/>
      <c r="Q257" s="7"/>
      <c r="R257" s="7"/>
      <c r="X257" s="7"/>
    </row>
    <row r="258" spans="9:24" x14ac:dyDescent="0.25">
      <c r="I258" s="7"/>
      <c r="L258" s="7"/>
      <c r="Q258" s="7"/>
      <c r="R258" s="7"/>
      <c r="X258" s="7"/>
    </row>
    <row r="259" spans="9:24" x14ac:dyDescent="0.25">
      <c r="I259" s="7"/>
      <c r="L259" s="7"/>
      <c r="Q259" s="7"/>
      <c r="R259" s="7"/>
      <c r="X259" s="7"/>
    </row>
    <row r="260" spans="9:24" x14ac:dyDescent="0.25">
      <c r="I260" s="7"/>
      <c r="L260" s="7"/>
      <c r="Q260" s="7"/>
      <c r="R260" s="7"/>
      <c r="X260" s="7"/>
    </row>
    <row r="261" spans="9:24" x14ac:dyDescent="0.25">
      <c r="I261" s="7"/>
      <c r="L261" s="7"/>
      <c r="Q261" s="7"/>
      <c r="R261" s="7"/>
      <c r="X261" s="7"/>
    </row>
    <row r="262" spans="9:24" x14ac:dyDescent="0.25">
      <c r="I262" s="7"/>
      <c r="L262" s="7"/>
      <c r="Q262" s="7"/>
      <c r="R262" s="7"/>
      <c r="X262" s="7"/>
    </row>
    <row r="263" spans="9:24" x14ac:dyDescent="0.25">
      <c r="I263" s="7"/>
      <c r="L263" s="7"/>
      <c r="Q263" s="7"/>
      <c r="R263" s="7"/>
      <c r="X263" s="7"/>
    </row>
    <row r="264" spans="9:24" x14ac:dyDescent="0.25">
      <c r="I264" s="7"/>
      <c r="L264" s="7"/>
      <c r="Q264" s="7"/>
      <c r="R264" s="7"/>
      <c r="X264" s="7"/>
    </row>
    <row r="265" spans="9:24" x14ac:dyDescent="0.25">
      <c r="I265" s="7"/>
      <c r="L265" s="7"/>
      <c r="Q265" s="7"/>
      <c r="R265" s="7"/>
      <c r="X265" s="7"/>
    </row>
    <row r="266" spans="9:24" x14ac:dyDescent="0.25">
      <c r="I266" s="7"/>
      <c r="L266" s="7"/>
      <c r="Q266" s="7"/>
      <c r="R266" s="7"/>
      <c r="X266" s="7"/>
    </row>
    <row r="267" spans="9:24" x14ac:dyDescent="0.25">
      <c r="I267" s="7"/>
      <c r="L267" s="7"/>
      <c r="Q267" s="7"/>
      <c r="R267" s="7"/>
      <c r="X267" s="7"/>
    </row>
    <row r="268" spans="9:24" x14ac:dyDescent="0.25">
      <c r="I268" s="7"/>
      <c r="L268" s="7"/>
      <c r="Q268" s="7"/>
      <c r="R268" s="7"/>
      <c r="X268" s="7"/>
    </row>
    <row r="269" spans="9:24" x14ac:dyDescent="0.25">
      <c r="I269" s="7"/>
      <c r="L269" s="7"/>
      <c r="Q269" s="7"/>
      <c r="R269" s="7"/>
      <c r="X269" s="7"/>
    </row>
    <row r="270" spans="9:24" x14ac:dyDescent="0.25">
      <c r="I270" s="7"/>
      <c r="L270" s="7"/>
      <c r="Q270" s="7"/>
      <c r="R270" s="7"/>
      <c r="X270" s="7"/>
    </row>
    <row r="271" spans="9:24" x14ac:dyDescent="0.25">
      <c r="I271" s="7"/>
      <c r="L271" s="7"/>
      <c r="Q271" s="7"/>
      <c r="R271" s="7"/>
      <c r="X271" s="7"/>
    </row>
    <row r="272" spans="9:24" x14ac:dyDescent="0.25">
      <c r="I272" s="7"/>
      <c r="L272" s="7"/>
      <c r="Q272" s="7"/>
      <c r="R272" s="7"/>
      <c r="X272" s="7"/>
    </row>
    <row r="273" spans="9:24" x14ac:dyDescent="0.25">
      <c r="I273" s="7"/>
      <c r="L273" s="7"/>
      <c r="Q273" s="7"/>
      <c r="R273" s="7"/>
      <c r="X273" s="7"/>
    </row>
    <row r="274" spans="9:24" x14ac:dyDescent="0.25">
      <c r="I274" s="7"/>
      <c r="L274" s="7"/>
      <c r="Q274" s="7"/>
      <c r="R274" s="7"/>
      <c r="X274" s="7"/>
    </row>
    <row r="275" spans="9:24" x14ac:dyDescent="0.25">
      <c r="I275" s="7"/>
      <c r="L275" s="7"/>
      <c r="Q275" s="7"/>
      <c r="R275" s="7"/>
      <c r="X275" s="7"/>
    </row>
    <row r="276" spans="9:24" x14ac:dyDescent="0.25">
      <c r="I276" s="7"/>
      <c r="L276" s="7"/>
      <c r="Q276" s="7"/>
      <c r="R276" s="7"/>
      <c r="X276" s="7"/>
    </row>
    <row r="277" spans="9:24" x14ac:dyDescent="0.25">
      <c r="I277" s="7"/>
      <c r="L277" s="7"/>
      <c r="Q277" s="7"/>
      <c r="R277" s="7"/>
      <c r="X277" s="7"/>
    </row>
    <row r="278" spans="9:24" x14ac:dyDescent="0.25">
      <c r="I278" s="7"/>
      <c r="L278" s="7"/>
      <c r="Q278" s="7"/>
      <c r="R278" s="7"/>
      <c r="X278" s="7"/>
    </row>
    <row r="279" spans="9:24" x14ac:dyDescent="0.25">
      <c r="I279" s="7"/>
      <c r="L279" s="7"/>
      <c r="Q279" s="7"/>
      <c r="R279" s="7"/>
      <c r="X279" s="7"/>
    </row>
    <row r="280" spans="9:24" x14ac:dyDescent="0.25">
      <c r="I280" s="7"/>
      <c r="L280" s="7"/>
      <c r="Q280" s="7"/>
      <c r="R280" s="7"/>
      <c r="X280" s="7"/>
    </row>
    <row r="281" spans="9:24" x14ac:dyDescent="0.25">
      <c r="I281" s="7"/>
      <c r="L281" s="7"/>
      <c r="Q281" s="7"/>
      <c r="R281" s="7"/>
      <c r="X281" s="7"/>
    </row>
    <row r="282" spans="9:24" x14ac:dyDescent="0.25">
      <c r="I282" s="7"/>
      <c r="L282" s="7"/>
      <c r="Q282" s="7"/>
      <c r="R282" s="7"/>
      <c r="X282" s="7"/>
    </row>
    <row r="283" spans="9:24" x14ac:dyDescent="0.25">
      <c r="I283" s="7"/>
      <c r="L283" s="7"/>
      <c r="Q283" s="7"/>
      <c r="R283" s="7"/>
      <c r="X283" s="7"/>
    </row>
    <row r="284" spans="9:24" x14ac:dyDescent="0.25">
      <c r="I284" s="7"/>
      <c r="L284" s="7"/>
      <c r="Q284" s="7"/>
      <c r="R284" s="7"/>
      <c r="X284" s="7"/>
    </row>
    <row r="285" spans="9:24" x14ac:dyDescent="0.25">
      <c r="I285" s="7"/>
      <c r="L285" s="7"/>
      <c r="Q285" s="7"/>
      <c r="R285" s="7"/>
      <c r="X285" s="7"/>
    </row>
    <row r="286" spans="9:24" x14ac:dyDescent="0.25">
      <c r="I286" s="7"/>
      <c r="L286" s="7"/>
      <c r="Q286" s="7"/>
      <c r="R286" s="7"/>
      <c r="X286" s="7"/>
    </row>
    <row r="287" spans="9:24" x14ac:dyDescent="0.25">
      <c r="I287" s="7"/>
      <c r="L287" s="7"/>
      <c r="Q287" s="7"/>
      <c r="R287" s="7"/>
      <c r="X287" s="7"/>
    </row>
    <row r="288" spans="9:24" x14ac:dyDescent="0.25">
      <c r="I288" s="7"/>
      <c r="L288" s="7"/>
      <c r="Q288" s="7"/>
      <c r="R288" s="7"/>
      <c r="X288" s="7"/>
    </row>
    <row r="289" spans="9:24" x14ac:dyDescent="0.25">
      <c r="I289" s="7"/>
      <c r="L289" s="7"/>
      <c r="Q289" s="7"/>
      <c r="R289" s="7"/>
      <c r="X289" s="7"/>
    </row>
    <row r="290" spans="9:24" x14ac:dyDescent="0.25">
      <c r="I290" s="7"/>
      <c r="L290" s="7"/>
      <c r="Q290" s="7"/>
      <c r="R290" s="7"/>
      <c r="X290" s="7"/>
    </row>
    <row r="291" spans="9:24" x14ac:dyDescent="0.25">
      <c r="I291" s="7"/>
      <c r="L291" s="7"/>
      <c r="Q291" s="7"/>
      <c r="R291" s="7"/>
      <c r="X291" s="7"/>
    </row>
    <row r="292" spans="9:24" x14ac:dyDescent="0.25">
      <c r="I292" s="7"/>
      <c r="L292" s="7"/>
      <c r="Q292" s="7"/>
      <c r="R292" s="7"/>
      <c r="X292" s="7"/>
    </row>
    <row r="293" spans="9:24" x14ac:dyDescent="0.25">
      <c r="I293" s="7"/>
      <c r="L293" s="7"/>
      <c r="Q293" s="7"/>
      <c r="R293" s="7"/>
      <c r="X293" s="7"/>
    </row>
    <row r="294" spans="9:24" x14ac:dyDescent="0.25">
      <c r="I294" s="7"/>
      <c r="L294" s="7"/>
      <c r="Q294" s="7"/>
      <c r="R294" s="7"/>
      <c r="X294" s="7"/>
    </row>
    <row r="295" spans="9:24" x14ac:dyDescent="0.25">
      <c r="I295" s="7"/>
      <c r="L295" s="7"/>
      <c r="Q295" s="7"/>
      <c r="R295" s="7"/>
      <c r="X295" s="7"/>
    </row>
    <row r="296" spans="9:24" x14ac:dyDescent="0.25">
      <c r="I296" s="7"/>
      <c r="L296" s="7"/>
      <c r="Q296" s="7"/>
      <c r="R296" s="7"/>
      <c r="X296" s="7"/>
    </row>
    <row r="297" spans="9:24" x14ac:dyDescent="0.25">
      <c r="I297" s="7"/>
      <c r="L297" s="7"/>
      <c r="Q297" s="7"/>
      <c r="R297" s="7"/>
      <c r="X297" s="7"/>
    </row>
    <row r="298" spans="9:24" x14ac:dyDescent="0.25">
      <c r="I298" s="7"/>
      <c r="L298" s="7"/>
      <c r="Q298" s="7"/>
      <c r="R298" s="7"/>
      <c r="X298" s="7"/>
    </row>
    <row r="299" spans="9:24" x14ac:dyDescent="0.25">
      <c r="I299" s="7"/>
      <c r="L299" s="7"/>
      <c r="Q299" s="7"/>
      <c r="R299" s="7"/>
      <c r="X299" s="7"/>
    </row>
    <row r="300" spans="9:24" x14ac:dyDescent="0.25">
      <c r="I300" s="7"/>
      <c r="L300" s="7"/>
      <c r="Q300" s="7"/>
      <c r="R300" s="7"/>
      <c r="X300" s="7"/>
    </row>
    <row r="301" spans="9:24" x14ac:dyDescent="0.25">
      <c r="I301" s="7"/>
      <c r="L301" s="7"/>
      <c r="Q301" s="7"/>
      <c r="R301" s="7"/>
      <c r="X301" s="7"/>
    </row>
    <row r="302" spans="9:24" x14ac:dyDescent="0.25">
      <c r="I302" s="7"/>
      <c r="L302" s="7"/>
      <c r="Q302" s="7"/>
      <c r="R302" s="7"/>
      <c r="X302" s="7"/>
    </row>
    <row r="303" spans="9:24" x14ac:dyDescent="0.25">
      <c r="I303" s="7"/>
      <c r="L303" s="7"/>
      <c r="Q303" s="7"/>
      <c r="R303" s="7"/>
      <c r="X303" s="7"/>
    </row>
    <row r="304" spans="9:24" x14ac:dyDescent="0.25">
      <c r="I304" s="7"/>
      <c r="L304" s="7"/>
      <c r="Q304" s="7"/>
      <c r="R304" s="7"/>
      <c r="X304" s="7"/>
    </row>
    <row r="305" spans="9:24" x14ac:dyDescent="0.25">
      <c r="I305" s="7"/>
      <c r="L305" s="7"/>
      <c r="Q305" s="7"/>
      <c r="R305" s="7"/>
      <c r="X305" s="7"/>
    </row>
    <row r="306" spans="9:24" x14ac:dyDescent="0.25">
      <c r="I306" s="7"/>
      <c r="L306" s="7"/>
      <c r="Q306" s="7"/>
      <c r="R306" s="7"/>
      <c r="X306" s="7"/>
    </row>
    <row r="307" spans="9:24" x14ac:dyDescent="0.25">
      <c r="I307" s="7"/>
      <c r="L307" s="7"/>
      <c r="Q307" s="7"/>
      <c r="R307" s="7"/>
      <c r="X307" s="7"/>
    </row>
    <row r="308" spans="9:24" x14ac:dyDescent="0.25">
      <c r="I308" s="7"/>
      <c r="L308" s="7"/>
      <c r="Q308" s="7"/>
      <c r="R308" s="7"/>
      <c r="X308" s="7"/>
    </row>
    <row r="309" spans="9:24" x14ac:dyDescent="0.25">
      <c r="I309" s="7"/>
      <c r="L309" s="7"/>
      <c r="Q309" s="7"/>
      <c r="R309" s="7"/>
      <c r="X309" s="7"/>
    </row>
    <row r="310" spans="9:24" x14ac:dyDescent="0.25">
      <c r="I310" s="7"/>
      <c r="L310" s="7"/>
      <c r="Q310" s="7"/>
      <c r="R310" s="7"/>
      <c r="X310" s="7"/>
    </row>
    <row r="311" spans="9:24" x14ac:dyDescent="0.25">
      <c r="I311" s="7"/>
      <c r="L311" s="7"/>
      <c r="Q311" s="7"/>
      <c r="R311" s="7"/>
      <c r="X311" s="7"/>
    </row>
    <row r="312" spans="9:24" x14ac:dyDescent="0.25">
      <c r="I312" s="7"/>
      <c r="L312" s="7"/>
      <c r="Q312" s="7"/>
      <c r="R312" s="7"/>
      <c r="X312" s="7"/>
    </row>
    <row r="313" spans="9:24" x14ac:dyDescent="0.25">
      <c r="I313" s="7"/>
      <c r="L313" s="7"/>
      <c r="Q313" s="7"/>
      <c r="R313" s="7"/>
      <c r="X313" s="7"/>
    </row>
    <row r="314" spans="9:24" x14ac:dyDescent="0.25">
      <c r="I314" s="7"/>
      <c r="L314" s="7"/>
      <c r="Q314" s="7"/>
      <c r="R314" s="7"/>
      <c r="X314" s="7"/>
    </row>
    <row r="315" spans="9:24" x14ac:dyDescent="0.25">
      <c r="I315" s="7"/>
      <c r="L315" s="7"/>
      <c r="Q315" s="7"/>
      <c r="R315" s="7"/>
      <c r="X315" s="7"/>
    </row>
    <row r="316" spans="9:24" x14ac:dyDescent="0.25">
      <c r="I316" s="7"/>
      <c r="L316" s="7"/>
      <c r="Q316" s="7"/>
      <c r="R316" s="7"/>
      <c r="X316" s="7"/>
    </row>
    <row r="317" spans="9:24" x14ac:dyDescent="0.25">
      <c r="I317" s="7"/>
      <c r="L317" s="7"/>
      <c r="Q317" s="7"/>
      <c r="R317" s="7"/>
      <c r="X317" s="7"/>
    </row>
    <row r="318" spans="9:24" x14ac:dyDescent="0.25">
      <c r="I318" s="7"/>
      <c r="L318" s="7"/>
      <c r="Q318" s="7"/>
      <c r="R318" s="7"/>
      <c r="X318" s="7"/>
    </row>
    <row r="319" spans="9:24" x14ac:dyDescent="0.25">
      <c r="I319" s="7"/>
      <c r="L319" s="7"/>
      <c r="Q319" s="7"/>
      <c r="R319" s="7"/>
      <c r="X319" s="7"/>
    </row>
    <row r="320" spans="9:24" x14ac:dyDescent="0.25">
      <c r="I320" s="7"/>
      <c r="L320" s="7"/>
      <c r="Q320" s="7"/>
      <c r="R320" s="7"/>
      <c r="X320" s="7"/>
    </row>
    <row r="321" spans="9:24" x14ac:dyDescent="0.25">
      <c r="I321" s="7"/>
      <c r="L321" s="7"/>
      <c r="Q321" s="7"/>
      <c r="R321" s="7"/>
      <c r="X321" s="7"/>
    </row>
    <row r="322" spans="9:24" x14ac:dyDescent="0.25">
      <c r="I322" s="7"/>
      <c r="L322" s="7"/>
      <c r="Q322" s="7"/>
      <c r="R322" s="7"/>
      <c r="X322" s="7"/>
    </row>
    <row r="323" spans="9:24" x14ac:dyDescent="0.25">
      <c r="I323" s="7"/>
      <c r="L323" s="7"/>
      <c r="Q323" s="7"/>
      <c r="R323" s="7"/>
      <c r="X323" s="7"/>
    </row>
    <row r="324" spans="9:24" x14ac:dyDescent="0.25">
      <c r="I324" s="7"/>
      <c r="L324" s="7"/>
      <c r="Q324" s="7"/>
      <c r="R324" s="7"/>
      <c r="X324" s="7"/>
    </row>
    <row r="325" spans="9:24" x14ac:dyDescent="0.25">
      <c r="I325" s="7"/>
      <c r="L325" s="7"/>
      <c r="Q325" s="7"/>
      <c r="R325" s="7"/>
      <c r="X325" s="7"/>
    </row>
    <row r="326" spans="9:24" x14ac:dyDescent="0.25">
      <c r="I326" s="7"/>
      <c r="L326" s="7"/>
      <c r="Q326" s="7"/>
      <c r="R326" s="7"/>
      <c r="X326" s="7"/>
    </row>
    <row r="327" spans="9:24" x14ac:dyDescent="0.25">
      <c r="I327" s="7"/>
      <c r="L327" s="7"/>
      <c r="Q327" s="7"/>
      <c r="R327" s="7"/>
      <c r="X327" s="7"/>
    </row>
    <row r="328" spans="9:24" x14ac:dyDescent="0.25">
      <c r="I328" s="7"/>
      <c r="L328" s="7"/>
      <c r="Q328" s="7"/>
      <c r="R328" s="7"/>
      <c r="X328" s="7"/>
    </row>
    <row r="329" spans="9:24" x14ac:dyDescent="0.25">
      <c r="I329" s="7"/>
      <c r="L329" s="7"/>
      <c r="Q329" s="7"/>
      <c r="R329" s="7"/>
      <c r="X329" s="7"/>
    </row>
    <row r="330" spans="9:24" x14ac:dyDescent="0.25">
      <c r="I330" s="7"/>
      <c r="L330" s="7"/>
      <c r="Q330" s="7"/>
      <c r="R330" s="7"/>
      <c r="X330" s="7"/>
    </row>
    <row r="331" spans="9:24" x14ac:dyDescent="0.25">
      <c r="I331" s="7"/>
      <c r="L331" s="7"/>
      <c r="Q331" s="7"/>
      <c r="R331" s="7"/>
      <c r="X331" s="7"/>
    </row>
    <row r="332" spans="9:24" x14ac:dyDescent="0.25">
      <c r="I332" s="7"/>
      <c r="L332" s="7"/>
      <c r="Q332" s="7"/>
      <c r="R332" s="7"/>
      <c r="X332" s="7"/>
    </row>
    <row r="333" spans="9:24" x14ac:dyDescent="0.25">
      <c r="I333" s="7"/>
      <c r="L333" s="7"/>
      <c r="Q333" s="7"/>
      <c r="R333" s="7"/>
      <c r="X333" s="7"/>
    </row>
    <row r="334" spans="9:24" x14ac:dyDescent="0.25">
      <c r="I334" s="7"/>
      <c r="L334" s="7"/>
      <c r="Q334" s="7"/>
      <c r="R334" s="7"/>
      <c r="X334" s="7"/>
    </row>
    <row r="335" spans="9:24" x14ac:dyDescent="0.25">
      <c r="I335" s="7"/>
      <c r="L335" s="7"/>
      <c r="Q335" s="7"/>
      <c r="R335" s="7"/>
      <c r="X335" s="7"/>
    </row>
    <row r="336" spans="9:24" x14ac:dyDescent="0.25">
      <c r="I336" s="7"/>
      <c r="L336" s="7"/>
      <c r="Q336" s="7"/>
      <c r="R336" s="7"/>
      <c r="X336" s="7"/>
    </row>
    <row r="337" spans="9:24" x14ac:dyDescent="0.25">
      <c r="I337" s="7"/>
      <c r="L337" s="7"/>
      <c r="Q337" s="7"/>
      <c r="R337" s="7"/>
      <c r="X337" s="7"/>
    </row>
    <row r="338" spans="9:24" x14ac:dyDescent="0.25">
      <c r="I338" s="7"/>
      <c r="L338" s="7"/>
      <c r="Q338" s="7"/>
      <c r="R338" s="7"/>
      <c r="X338" s="7"/>
    </row>
    <row r="339" spans="9:24" x14ac:dyDescent="0.25">
      <c r="I339" s="7"/>
      <c r="L339" s="7"/>
      <c r="Q339" s="7"/>
      <c r="R339" s="7"/>
      <c r="X339" s="7"/>
    </row>
    <row r="340" spans="9:24" x14ac:dyDescent="0.25">
      <c r="I340" s="7"/>
      <c r="L340" s="7"/>
      <c r="Q340" s="7"/>
      <c r="R340" s="7"/>
      <c r="X340" s="7"/>
    </row>
    <row r="341" spans="9:24" x14ac:dyDescent="0.25">
      <c r="I341" s="7"/>
      <c r="L341" s="7"/>
      <c r="Q341" s="7"/>
      <c r="R341" s="7"/>
      <c r="X341" s="7"/>
    </row>
    <row r="342" spans="9:24" x14ac:dyDescent="0.25">
      <c r="I342" s="7"/>
      <c r="L342" s="7"/>
      <c r="Q342" s="7"/>
      <c r="R342" s="7"/>
      <c r="X342" s="7"/>
    </row>
    <row r="343" spans="9:24" x14ac:dyDescent="0.25">
      <c r="I343" s="7"/>
      <c r="L343" s="7"/>
      <c r="Q343" s="7"/>
      <c r="R343" s="7"/>
      <c r="X343" s="7"/>
    </row>
    <row r="344" spans="9:24" x14ac:dyDescent="0.25">
      <c r="I344" s="7"/>
      <c r="L344" s="7"/>
      <c r="Q344" s="7"/>
      <c r="R344" s="7"/>
      <c r="X344" s="7"/>
    </row>
    <row r="345" spans="9:24" x14ac:dyDescent="0.25">
      <c r="I345" s="7"/>
      <c r="L345" s="7"/>
      <c r="Q345" s="7"/>
      <c r="R345" s="7"/>
      <c r="X345" s="7"/>
    </row>
    <row r="346" spans="9:24" x14ac:dyDescent="0.25">
      <c r="I346" s="7"/>
      <c r="L346" s="7"/>
      <c r="Q346" s="7"/>
      <c r="R346" s="7"/>
      <c r="X346" s="7"/>
    </row>
    <row r="347" spans="9:24" x14ac:dyDescent="0.25">
      <c r="I347" s="7"/>
      <c r="L347" s="7"/>
      <c r="Q347" s="7"/>
      <c r="R347" s="7"/>
      <c r="X347" s="7"/>
    </row>
    <row r="348" spans="9:24" x14ac:dyDescent="0.25">
      <c r="I348" s="7"/>
      <c r="L348" s="7"/>
      <c r="Q348" s="7"/>
      <c r="R348" s="7"/>
      <c r="X348" s="7"/>
    </row>
    <row r="349" spans="9:24" x14ac:dyDescent="0.25">
      <c r="I349" s="7"/>
      <c r="L349" s="7"/>
      <c r="Q349" s="7"/>
      <c r="R349" s="7"/>
      <c r="X349" s="7"/>
    </row>
    <row r="350" spans="9:24" x14ac:dyDescent="0.25">
      <c r="I350" s="7"/>
      <c r="L350" s="7"/>
      <c r="Q350" s="7"/>
      <c r="R350" s="7"/>
      <c r="X350" s="7"/>
    </row>
    <row r="351" spans="9:24" x14ac:dyDescent="0.25">
      <c r="I351" s="7"/>
      <c r="L351" s="7"/>
      <c r="Q351" s="7"/>
      <c r="R351" s="7"/>
      <c r="X351" s="7"/>
    </row>
    <row r="352" spans="9:24" x14ac:dyDescent="0.25">
      <c r="I352" s="7"/>
      <c r="L352" s="7"/>
      <c r="Q352" s="7"/>
      <c r="R352" s="7"/>
      <c r="X352" s="7"/>
    </row>
    <row r="353" spans="9:24" x14ac:dyDescent="0.25">
      <c r="I353" s="7"/>
      <c r="L353" s="7"/>
      <c r="Q353" s="7"/>
      <c r="R353" s="7"/>
      <c r="X353" s="7"/>
    </row>
    <row r="354" spans="9:24" x14ac:dyDescent="0.25">
      <c r="I354" s="7"/>
      <c r="L354" s="7"/>
      <c r="Q354" s="7"/>
      <c r="R354" s="7"/>
      <c r="X354" s="7"/>
    </row>
    <row r="355" spans="9:24" x14ac:dyDescent="0.25">
      <c r="I355" s="7"/>
      <c r="L355" s="7"/>
      <c r="Q355" s="7"/>
      <c r="R355" s="7"/>
      <c r="X355" s="7"/>
    </row>
    <row r="356" spans="9:24" x14ac:dyDescent="0.25">
      <c r="I356" s="7"/>
      <c r="L356" s="7"/>
      <c r="Q356" s="7"/>
      <c r="R356" s="7"/>
      <c r="X356" s="7"/>
    </row>
    <row r="357" spans="9:24" x14ac:dyDescent="0.25">
      <c r="I357" s="7"/>
      <c r="L357" s="7"/>
      <c r="Q357" s="7"/>
      <c r="R357" s="7"/>
      <c r="X357" s="7"/>
    </row>
    <row r="358" spans="9:24" x14ac:dyDescent="0.25">
      <c r="I358" s="7"/>
      <c r="L358" s="7"/>
      <c r="Q358" s="7"/>
      <c r="R358" s="7"/>
      <c r="X358" s="7"/>
    </row>
    <row r="359" spans="9:24" x14ac:dyDescent="0.25">
      <c r="I359" s="7"/>
      <c r="L359" s="7"/>
      <c r="Q359" s="7"/>
      <c r="R359" s="7"/>
      <c r="X359" s="7"/>
    </row>
    <row r="360" spans="9:24" x14ac:dyDescent="0.25">
      <c r="I360" s="7"/>
      <c r="L360" s="7"/>
      <c r="Q360" s="7"/>
      <c r="R360" s="7"/>
      <c r="X360" s="7"/>
    </row>
    <row r="361" spans="9:24" x14ac:dyDescent="0.25">
      <c r="I361" s="7"/>
      <c r="L361" s="7"/>
      <c r="Q361" s="7"/>
      <c r="R361" s="7"/>
      <c r="X361" s="7"/>
    </row>
    <row r="362" spans="9:24" x14ac:dyDescent="0.25">
      <c r="I362" s="7"/>
      <c r="L362" s="7"/>
      <c r="Q362" s="7"/>
      <c r="R362" s="7"/>
      <c r="X362" s="7"/>
    </row>
    <row r="363" spans="9:24" x14ac:dyDescent="0.25">
      <c r="I363" s="7"/>
      <c r="L363" s="7"/>
      <c r="Q363" s="7"/>
      <c r="R363" s="7"/>
      <c r="X363" s="7"/>
    </row>
    <row r="364" spans="9:24" x14ac:dyDescent="0.25">
      <c r="I364" s="7"/>
      <c r="L364" s="7"/>
      <c r="Q364" s="7"/>
      <c r="R364" s="7"/>
      <c r="X364" s="7"/>
    </row>
    <row r="365" spans="9:24" x14ac:dyDescent="0.25">
      <c r="I365" s="7"/>
      <c r="L365" s="7"/>
      <c r="Q365" s="7"/>
      <c r="R365" s="7"/>
      <c r="X365" s="7"/>
    </row>
    <row r="366" spans="9:24" x14ac:dyDescent="0.25">
      <c r="I366" s="7"/>
      <c r="L366" s="7"/>
      <c r="Q366" s="7"/>
      <c r="R366" s="7"/>
      <c r="X366" s="7"/>
    </row>
    <row r="367" spans="9:24" x14ac:dyDescent="0.25">
      <c r="I367" s="7"/>
      <c r="L367" s="7"/>
      <c r="Q367" s="7"/>
      <c r="R367" s="7"/>
      <c r="X367" s="7"/>
    </row>
    <row r="368" spans="9:24" x14ac:dyDescent="0.25">
      <c r="I368" s="7"/>
      <c r="L368" s="7"/>
      <c r="Q368" s="7"/>
      <c r="R368" s="7"/>
      <c r="X368" s="7"/>
    </row>
    <row r="369" spans="9:24" x14ac:dyDescent="0.25">
      <c r="I369" s="7"/>
      <c r="L369" s="7"/>
      <c r="Q369" s="7"/>
      <c r="R369" s="7"/>
      <c r="X369" s="7"/>
    </row>
    <row r="370" spans="9:24" x14ac:dyDescent="0.25">
      <c r="I370" s="7"/>
      <c r="L370" s="7"/>
      <c r="Q370" s="7"/>
      <c r="R370" s="7"/>
      <c r="X370" s="7"/>
    </row>
    <row r="371" spans="9:24" x14ac:dyDescent="0.25">
      <c r="I371" s="7"/>
      <c r="L371" s="7"/>
      <c r="Q371" s="7"/>
      <c r="R371" s="7"/>
      <c r="X371" s="7"/>
    </row>
    <row r="372" spans="9:24" x14ac:dyDescent="0.25">
      <c r="I372" s="7"/>
      <c r="L372" s="7"/>
      <c r="Q372" s="7"/>
      <c r="R372" s="7"/>
      <c r="X372" s="7"/>
    </row>
    <row r="373" spans="9:24" x14ac:dyDescent="0.25">
      <c r="I373" s="7"/>
      <c r="L373" s="7"/>
      <c r="Q373" s="7"/>
      <c r="R373" s="7"/>
      <c r="X373" s="7"/>
    </row>
    <row r="374" spans="9:24" x14ac:dyDescent="0.25">
      <c r="I374" s="7"/>
      <c r="L374" s="7"/>
      <c r="Q374" s="7"/>
      <c r="R374" s="7"/>
      <c r="X374" s="7"/>
    </row>
    <row r="375" spans="9:24" x14ac:dyDescent="0.25">
      <c r="I375" s="7"/>
      <c r="L375" s="7"/>
      <c r="Q375" s="7"/>
      <c r="R375" s="7"/>
      <c r="X375" s="7"/>
    </row>
    <row r="376" spans="9:24" x14ac:dyDescent="0.25">
      <c r="I376" s="7"/>
      <c r="L376" s="7"/>
      <c r="Q376" s="7"/>
      <c r="R376" s="7"/>
      <c r="X376" s="7"/>
    </row>
    <row r="377" spans="9:24" x14ac:dyDescent="0.25">
      <c r="I377" s="7"/>
      <c r="L377" s="7"/>
      <c r="Q377" s="7"/>
      <c r="R377" s="7"/>
      <c r="X377" s="7"/>
    </row>
    <row r="378" spans="9:24" x14ac:dyDescent="0.25">
      <c r="I378" s="7"/>
      <c r="L378" s="7"/>
      <c r="Q378" s="7"/>
      <c r="R378" s="7"/>
      <c r="X378" s="7"/>
    </row>
    <row r="379" spans="9:24" x14ac:dyDescent="0.25">
      <c r="I379" s="7"/>
      <c r="L379" s="7"/>
      <c r="Q379" s="7"/>
      <c r="R379" s="7"/>
      <c r="X379" s="7"/>
    </row>
    <row r="380" spans="9:24" x14ac:dyDescent="0.25">
      <c r="I380" s="7"/>
      <c r="L380" s="7"/>
      <c r="Q380" s="7"/>
      <c r="R380" s="7"/>
      <c r="X380" s="7"/>
    </row>
    <row r="381" spans="9:24" x14ac:dyDescent="0.25">
      <c r="I381" s="7"/>
      <c r="L381" s="7"/>
      <c r="Q381" s="7"/>
      <c r="R381" s="7"/>
      <c r="X381" s="7"/>
    </row>
    <row r="382" spans="9:24" x14ac:dyDescent="0.25">
      <c r="I382" s="7"/>
      <c r="L382" s="7"/>
      <c r="Q382" s="7"/>
      <c r="R382" s="7"/>
      <c r="X382" s="7"/>
    </row>
    <row r="383" spans="9:24" x14ac:dyDescent="0.25">
      <c r="I383" s="7"/>
      <c r="L383" s="7"/>
      <c r="Q383" s="7"/>
      <c r="R383" s="7"/>
      <c r="X383" s="7"/>
    </row>
    <row r="384" spans="9:24" x14ac:dyDescent="0.25">
      <c r="I384" s="7"/>
      <c r="L384" s="7"/>
      <c r="Q384" s="7"/>
      <c r="R384" s="7"/>
      <c r="X384" s="7"/>
    </row>
    <row r="385" spans="9:24" x14ac:dyDescent="0.25">
      <c r="I385" s="7"/>
      <c r="L385" s="7"/>
      <c r="Q385" s="7"/>
      <c r="R385" s="7"/>
      <c r="X385" s="7"/>
    </row>
    <row r="386" spans="9:24" x14ac:dyDescent="0.25">
      <c r="I386" s="7"/>
      <c r="L386" s="7"/>
      <c r="Q386" s="7"/>
      <c r="R386" s="7"/>
      <c r="X386" s="7"/>
    </row>
    <row r="387" spans="9:24" x14ac:dyDescent="0.25">
      <c r="I387" s="7"/>
      <c r="L387" s="7"/>
      <c r="Q387" s="7"/>
      <c r="R387" s="7"/>
      <c r="X387" s="7"/>
    </row>
    <row r="388" spans="9:24" x14ac:dyDescent="0.25">
      <c r="I388" s="7"/>
      <c r="L388" s="7"/>
      <c r="Q388" s="7"/>
      <c r="R388" s="7"/>
      <c r="X388" s="7"/>
    </row>
    <row r="389" spans="9:24" x14ac:dyDescent="0.25">
      <c r="I389" s="7"/>
      <c r="L389" s="7"/>
      <c r="Q389" s="7"/>
      <c r="R389" s="7"/>
      <c r="X389" s="7"/>
    </row>
    <row r="390" spans="9:24" x14ac:dyDescent="0.25">
      <c r="I390" s="7"/>
      <c r="L390" s="7"/>
      <c r="Q390" s="7"/>
      <c r="R390" s="7"/>
      <c r="X390" s="7"/>
    </row>
    <row r="391" spans="9:24" x14ac:dyDescent="0.25">
      <c r="I391" s="7"/>
      <c r="L391" s="7"/>
      <c r="Q391" s="7"/>
      <c r="R391" s="7"/>
      <c r="X391" s="7"/>
    </row>
    <row r="392" spans="9:24" x14ac:dyDescent="0.25">
      <c r="I392" s="7"/>
      <c r="L392" s="7"/>
      <c r="Q392" s="7"/>
      <c r="R392" s="7"/>
      <c r="X392" s="7"/>
    </row>
    <row r="393" spans="9:24" x14ac:dyDescent="0.25">
      <c r="I393" s="7"/>
      <c r="L393" s="7"/>
      <c r="Q393" s="7"/>
      <c r="R393" s="7"/>
      <c r="X393" s="7"/>
    </row>
    <row r="394" spans="9:24" x14ac:dyDescent="0.25">
      <c r="I394" s="7"/>
      <c r="L394" s="7"/>
      <c r="Q394" s="7"/>
      <c r="R394" s="7"/>
      <c r="X394" s="7"/>
    </row>
    <row r="395" spans="9:24" x14ac:dyDescent="0.25">
      <c r="I395" s="7"/>
      <c r="L395" s="7"/>
      <c r="Q395" s="7"/>
      <c r="R395" s="7"/>
      <c r="X395" s="7"/>
    </row>
    <row r="396" spans="9:24" x14ac:dyDescent="0.25">
      <c r="I396" s="7"/>
      <c r="L396" s="7"/>
      <c r="Q396" s="7"/>
      <c r="R396" s="7"/>
      <c r="X396" s="7"/>
    </row>
    <row r="397" spans="9:24" x14ac:dyDescent="0.25">
      <c r="I397" s="7"/>
      <c r="L397" s="7"/>
      <c r="Q397" s="7"/>
      <c r="R397" s="7"/>
      <c r="X397" s="7"/>
    </row>
    <row r="398" spans="9:24" x14ac:dyDescent="0.25">
      <c r="I398" s="7"/>
      <c r="L398" s="7"/>
      <c r="Q398" s="7"/>
      <c r="R398" s="7"/>
      <c r="X398" s="7"/>
    </row>
    <row r="399" spans="9:24" x14ac:dyDescent="0.25">
      <c r="I399" s="7"/>
      <c r="L399" s="7"/>
      <c r="Q399" s="7"/>
      <c r="R399" s="7"/>
      <c r="X399" s="7"/>
    </row>
    <row r="400" spans="9:24" x14ac:dyDescent="0.25">
      <c r="I400" s="7"/>
      <c r="L400" s="7"/>
      <c r="Q400" s="7"/>
      <c r="R400" s="7"/>
      <c r="X400" s="7"/>
    </row>
    <row r="401" spans="9:24" x14ac:dyDescent="0.25">
      <c r="I401" s="7"/>
      <c r="L401" s="7"/>
      <c r="Q401" s="7"/>
      <c r="R401" s="7"/>
      <c r="X401" s="7"/>
    </row>
    <row r="402" spans="9:24" x14ac:dyDescent="0.25">
      <c r="I402" s="7"/>
      <c r="L402" s="7"/>
      <c r="Q402" s="7"/>
      <c r="R402" s="7"/>
      <c r="X402" s="7"/>
    </row>
    <row r="403" spans="9:24" x14ac:dyDescent="0.25">
      <c r="I403" s="7"/>
      <c r="L403" s="7"/>
      <c r="Q403" s="7"/>
      <c r="R403" s="7"/>
      <c r="X403" s="7"/>
    </row>
    <row r="404" spans="9:24" x14ac:dyDescent="0.25">
      <c r="I404" s="7"/>
      <c r="L404" s="7"/>
      <c r="Q404" s="7"/>
      <c r="R404" s="7"/>
      <c r="X404" s="7"/>
    </row>
    <row r="405" spans="9:24" x14ac:dyDescent="0.25">
      <c r="I405" s="7"/>
      <c r="L405" s="7"/>
      <c r="Q405" s="7"/>
      <c r="R405" s="7"/>
      <c r="X405" s="7"/>
    </row>
    <row r="406" spans="9:24" x14ac:dyDescent="0.25">
      <c r="I406" s="7"/>
      <c r="L406" s="7"/>
      <c r="Q406" s="7"/>
      <c r="R406" s="7"/>
      <c r="X406" s="7"/>
    </row>
    <row r="407" spans="9:24" x14ac:dyDescent="0.25">
      <c r="I407" s="7"/>
      <c r="L407" s="7"/>
      <c r="Q407" s="7"/>
      <c r="R407" s="7"/>
      <c r="X407" s="7"/>
    </row>
    <row r="408" spans="9:24" x14ac:dyDescent="0.25">
      <c r="I408" s="7"/>
      <c r="L408" s="7"/>
      <c r="Q408" s="7"/>
      <c r="R408" s="7"/>
      <c r="X408" s="7"/>
    </row>
    <row r="409" spans="9:24" x14ac:dyDescent="0.25">
      <c r="I409" s="7"/>
      <c r="L409" s="7"/>
      <c r="Q409" s="7"/>
      <c r="R409" s="7"/>
      <c r="X409" s="7"/>
    </row>
    <row r="410" spans="9:24" x14ac:dyDescent="0.25">
      <c r="I410" s="7"/>
      <c r="L410" s="7"/>
      <c r="Q410" s="7"/>
      <c r="R410" s="7"/>
      <c r="X410" s="7"/>
    </row>
    <row r="411" spans="9:24" x14ac:dyDescent="0.25">
      <c r="I411" s="7"/>
      <c r="L411" s="7"/>
      <c r="Q411" s="7"/>
      <c r="R411" s="7"/>
      <c r="X411" s="7"/>
    </row>
    <row r="412" spans="9:24" x14ac:dyDescent="0.25">
      <c r="I412" s="7"/>
      <c r="L412" s="7"/>
      <c r="Q412" s="7"/>
      <c r="R412" s="7"/>
      <c r="X412" s="7"/>
    </row>
    <row r="413" spans="9:24" x14ac:dyDescent="0.25">
      <c r="I413" s="7"/>
      <c r="L413" s="7"/>
      <c r="Q413" s="7"/>
      <c r="R413" s="7"/>
      <c r="X413" s="7"/>
    </row>
    <row r="414" spans="9:24" x14ac:dyDescent="0.25">
      <c r="I414" s="7"/>
      <c r="L414" s="7"/>
      <c r="Q414" s="7"/>
      <c r="R414" s="7"/>
      <c r="X414" s="7"/>
    </row>
    <row r="415" spans="9:24" x14ac:dyDescent="0.25">
      <c r="I415" s="7"/>
      <c r="L415" s="7"/>
      <c r="Q415" s="7"/>
      <c r="R415" s="7"/>
      <c r="X415" s="7"/>
    </row>
    <row r="416" spans="9:24" x14ac:dyDescent="0.25">
      <c r="I416" s="7"/>
      <c r="L416" s="7"/>
      <c r="Q416" s="7"/>
      <c r="R416" s="7"/>
      <c r="X416" s="7"/>
    </row>
    <row r="417" spans="9:24" x14ac:dyDescent="0.25">
      <c r="I417" s="7"/>
      <c r="L417" s="7"/>
      <c r="Q417" s="7"/>
      <c r="R417" s="7"/>
      <c r="X417" s="7"/>
    </row>
    <row r="418" spans="9:24" x14ac:dyDescent="0.25">
      <c r="I418" s="7"/>
      <c r="L418" s="7"/>
      <c r="Q418" s="7"/>
      <c r="R418" s="7"/>
      <c r="X418" s="7"/>
    </row>
    <row r="419" spans="9:24" x14ac:dyDescent="0.25">
      <c r="I419" s="7"/>
      <c r="L419" s="7"/>
      <c r="Q419" s="7"/>
      <c r="R419" s="7"/>
      <c r="X419" s="7"/>
    </row>
    <row r="420" spans="9:24" x14ac:dyDescent="0.25">
      <c r="I420" s="7"/>
      <c r="L420" s="7"/>
      <c r="Q420" s="7"/>
      <c r="R420" s="7"/>
      <c r="X420" s="7"/>
    </row>
    <row r="421" spans="9:24" x14ac:dyDescent="0.25">
      <c r="I421" s="7"/>
      <c r="L421" s="7"/>
      <c r="Q421" s="7"/>
      <c r="R421" s="7"/>
      <c r="X421" s="7"/>
    </row>
    <row r="422" spans="9:24" x14ac:dyDescent="0.25">
      <c r="I422" s="7"/>
      <c r="L422" s="7"/>
      <c r="Q422" s="7"/>
      <c r="R422" s="7"/>
      <c r="X422" s="7"/>
    </row>
    <row r="423" spans="9:24" x14ac:dyDescent="0.25">
      <c r="I423" s="7"/>
      <c r="L423" s="7"/>
      <c r="Q423" s="7"/>
      <c r="R423" s="7"/>
      <c r="X423" s="7"/>
    </row>
    <row r="424" spans="9:24" x14ac:dyDescent="0.25">
      <c r="I424" s="7"/>
      <c r="L424" s="7"/>
      <c r="Q424" s="7"/>
      <c r="R424" s="7"/>
      <c r="X424" s="7"/>
    </row>
    <row r="425" spans="9:24" x14ac:dyDescent="0.25">
      <c r="I425" s="7"/>
      <c r="L425" s="7"/>
      <c r="Q425" s="7"/>
      <c r="R425" s="7"/>
      <c r="X425" s="7"/>
    </row>
    <row r="426" spans="9:24" x14ac:dyDescent="0.25">
      <c r="I426" s="7"/>
      <c r="L426" s="7"/>
      <c r="Q426" s="7"/>
      <c r="R426" s="7"/>
      <c r="X426" s="7"/>
    </row>
    <row r="427" spans="9:24" x14ac:dyDescent="0.25">
      <c r="I427" s="7"/>
      <c r="L427" s="7"/>
      <c r="Q427" s="7"/>
      <c r="R427" s="7"/>
      <c r="X427" s="7"/>
    </row>
    <row r="428" spans="9:24" x14ac:dyDescent="0.25">
      <c r="I428" s="7"/>
      <c r="L428" s="7"/>
      <c r="Q428" s="7"/>
      <c r="R428" s="7"/>
      <c r="X428" s="7"/>
    </row>
    <row r="429" spans="9:24" x14ac:dyDescent="0.25">
      <c r="I429" s="7"/>
      <c r="L429" s="7"/>
      <c r="Q429" s="7"/>
      <c r="R429" s="7"/>
      <c r="X429" s="7"/>
    </row>
    <row r="430" spans="9:24" x14ac:dyDescent="0.25">
      <c r="I430" s="7"/>
      <c r="L430" s="7"/>
      <c r="Q430" s="7"/>
      <c r="R430" s="7"/>
      <c r="X430" s="7"/>
    </row>
    <row r="431" spans="9:24" x14ac:dyDescent="0.25">
      <c r="I431" s="7"/>
      <c r="L431" s="7"/>
      <c r="Q431" s="7"/>
      <c r="R431" s="7"/>
      <c r="X431" s="7"/>
    </row>
    <row r="432" spans="9:24" x14ac:dyDescent="0.25">
      <c r="I432" s="7"/>
      <c r="L432" s="7"/>
      <c r="Q432" s="7"/>
      <c r="R432" s="7"/>
      <c r="X432" s="7"/>
    </row>
    <row r="433" spans="9:24" x14ac:dyDescent="0.25">
      <c r="I433" s="7"/>
      <c r="L433" s="7"/>
      <c r="Q433" s="7"/>
      <c r="R433" s="7"/>
      <c r="X433" s="7"/>
    </row>
    <row r="434" spans="9:24" x14ac:dyDescent="0.25">
      <c r="I434" s="7"/>
      <c r="L434" s="7"/>
      <c r="Q434" s="7"/>
      <c r="R434" s="7"/>
      <c r="X434" s="7"/>
    </row>
    <row r="435" spans="9:24" x14ac:dyDescent="0.25">
      <c r="I435" s="7"/>
      <c r="L435" s="7"/>
      <c r="Q435" s="7"/>
      <c r="R435" s="7"/>
      <c r="X435" s="7"/>
    </row>
    <row r="436" spans="9:24" x14ac:dyDescent="0.25">
      <c r="I436" s="7"/>
      <c r="L436" s="7"/>
      <c r="Q436" s="7"/>
      <c r="R436" s="7"/>
      <c r="X436" s="7"/>
    </row>
    <row r="437" spans="9:24" x14ac:dyDescent="0.25">
      <c r="I437" s="7"/>
      <c r="L437" s="7"/>
      <c r="Q437" s="7"/>
      <c r="R437" s="7"/>
      <c r="X437" s="7"/>
    </row>
    <row r="438" spans="9:24" x14ac:dyDescent="0.25">
      <c r="I438" s="7"/>
      <c r="L438" s="7"/>
      <c r="Q438" s="7"/>
      <c r="R438" s="7"/>
      <c r="X438" s="7"/>
    </row>
    <row r="439" spans="9:24" x14ac:dyDescent="0.25">
      <c r="I439" s="7"/>
      <c r="L439" s="7"/>
      <c r="Q439" s="7"/>
      <c r="R439" s="7"/>
      <c r="X439" s="7"/>
    </row>
    <row r="440" spans="9:24" x14ac:dyDescent="0.25">
      <c r="I440" s="7"/>
      <c r="L440" s="7"/>
      <c r="Q440" s="7"/>
      <c r="R440" s="7"/>
      <c r="X440" s="7"/>
    </row>
    <row r="441" spans="9:24" x14ac:dyDescent="0.25">
      <c r="I441" s="7"/>
      <c r="L441" s="7"/>
      <c r="Q441" s="7"/>
      <c r="R441" s="7"/>
      <c r="X441" s="7"/>
    </row>
    <row r="442" spans="9:24" x14ac:dyDescent="0.25">
      <c r="I442" s="7"/>
      <c r="L442" s="7"/>
      <c r="Q442" s="7"/>
      <c r="R442" s="7"/>
      <c r="X442" s="7"/>
    </row>
    <row r="443" spans="9:24" x14ac:dyDescent="0.25">
      <c r="I443" s="7"/>
      <c r="L443" s="7"/>
      <c r="Q443" s="7"/>
      <c r="R443" s="7"/>
      <c r="X443" s="7"/>
    </row>
    <row r="444" spans="9:24" x14ac:dyDescent="0.25">
      <c r="I444" s="7"/>
      <c r="L444" s="7"/>
      <c r="Q444" s="7"/>
      <c r="R444" s="7"/>
      <c r="X444" s="7"/>
    </row>
    <row r="445" spans="9:24" x14ac:dyDescent="0.25">
      <c r="I445" s="7"/>
      <c r="L445" s="7"/>
      <c r="Q445" s="7"/>
      <c r="R445" s="7"/>
      <c r="X445" s="7"/>
    </row>
    <row r="446" spans="9:24" x14ac:dyDescent="0.25">
      <c r="I446" s="7"/>
      <c r="L446" s="7"/>
      <c r="Q446" s="7"/>
      <c r="R446" s="7"/>
      <c r="X446" s="7"/>
    </row>
    <row r="447" spans="9:24" x14ac:dyDescent="0.25">
      <c r="I447" s="7"/>
      <c r="L447" s="7"/>
      <c r="Q447" s="7"/>
      <c r="R447" s="7"/>
      <c r="X447" s="7"/>
    </row>
    <row r="448" spans="9:24" x14ac:dyDescent="0.25">
      <c r="I448" s="7"/>
      <c r="L448" s="7"/>
      <c r="Q448" s="7"/>
      <c r="R448" s="7"/>
      <c r="X448" s="7"/>
    </row>
    <row r="449" spans="9:24" x14ac:dyDescent="0.25">
      <c r="I449" s="7"/>
      <c r="L449" s="7"/>
      <c r="Q449" s="7"/>
      <c r="R449" s="7"/>
      <c r="X449" s="7"/>
    </row>
    <row r="450" spans="9:24" x14ac:dyDescent="0.25">
      <c r="I450" s="7"/>
      <c r="L450" s="7"/>
      <c r="Q450" s="7"/>
      <c r="R450" s="7"/>
      <c r="X450" s="7"/>
    </row>
    <row r="451" spans="9:24" x14ac:dyDescent="0.25">
      <c r="I451" s="7"/>
      <c r="L451" s="7"/>
      <c r="Q451" s="7"/>
      <c r="R451" s="7"/>
      <c r="X451" s="7"/>
    </row>
    <row r="452" spans="9:24" x14ac:dyDescent="0.25">
      <c r="I452" s="7"/>
      <c r="L452" s="7"/>
      <c r="Q452" s="7"/>
      <c r="R452" s="7"/>
      <c r="X452" s="7"/>
    </row>
    <row r="453" spans="9:24" x14ac:dyDescent="0.25">
      <c r="I453" s="7"/>
      <c r="L453" s="7"/>
      <c r="Q453" s="7"/>
      <c r="R453" s="7"/>
      <c r="X453" s="7"/>
    </row>
    <row r="454" spans="9:24" x14ac:dyDescent="0.25">
      <c r="I454" s="7"/>
      <c r="L454" s="7"/>
      <c r="Q454" s="7"/>
      <c r="R454" s="7"/>
      <c r="X454" s="7"/>
    </row>
    <row r="455" spans="9:24" x14ac:dyDescent="0.25">
      <c r="I455" s="7"/>
      <c r="L455" s="7"/>
      <c r="Q455" s="7"/>
      <c r="R455" s="7"/>
      <c r="X455" s="7"/>
    </row>
    <row r="456" spans="9:24" x14ac:dyDescent="0.25">
      <c r="I456" s="7"/>
      <c r="L456" s="7"/>
      <c r="Q456" s="7"/>
      <c r="R456" s="7"/>
      <c r="X456" s="7"/>
    </row>
    <row r="457" spans="9:24" x14ac:dyDescent="0.25">
      <c r="I457" s="7"/>
      <c r="L457" s="7"/>
      <c r="Q457" s="7"/>
      <c r="R457" s="7"/>
      <c r="X457" s="7"/>
    </row>
    <row r="458" spans="9:24" x14ac:dyDescent="0.25">
      <c r="I458" s="7"/>
      <c r="L458" s="7"/>
      <c r="Q458" s="7"/>
      <c r="R458" s="7"/>
      <c r="X458" s="7"/>
    </row>
    <row r="459" spans="9:24" x14ac:dyDescent="0.25">
      <c r="I459" s="7"/>
      <c r="L459" s="7"/>
      <c r="Q459" s="7"/>
      <c r="R459" s="7"/>
      <c r="X459" s="7"/>
    </row>
    <row r="460" spans="9:24" x14ac:dyDescent="0.25">
      <c r="I460" s="7"/>
      <c r="L460" s="7"/>
      <c r="Q460" s="7"/>
      <c r="R460" s="7"/>
      <c r="X460" s="7"/>
    </row>
    <row r="461" spans="9:24" x14ac:dyDescent="0.25">
      <c r="I461" s="7"/>
      <c r="L461" s="7"/>
      <c r="Q461" s="7"/>
      <c r="R461" s="7"/>
      <c r="X461" s="7"/>
    </row>
    <row r="462" spans="9:24" x14ac:dyDescent="0.25">
      <c r="I462" s="7"/>
      <c r="L462" s="7"/>
      <c r="Q462" s="7"/>
      <c r="R462" s="7"/>
      <c r="X462" s="7"/>
    </row>
    <row r="463" spans="9:24" x14ac:dyDescent="0.25">
      <c r="I463" s="7"/>
      <c r="L463" s="7"/>
      <c r="Q463" s="7"/>
      <c r="R463" s="7"/>
      <c r="X463" s="7"/>
    </row>
    <row r="464" spans="9:24" x14ac:dyDescent="0.25">
      <c r="I464" s="7"/>
      <c r="L464" s="7"/>
      <c r="Q464" s="7"/>
      <c r="R464" s="7"/>
      <c r="X464" s="7"/>
    </row>
    <row r="465" spans="9:24" x14ac:dyDescent="0.25">
      <c r="I465" s="7"/>
      <c r="L465" s="7"/>
      <c r="Q465" s="7"/>
      <c r="R465" s="7"/>
      <c r="X465" s="7"/>
    </row>
    <row r="466" spans="9:24" x14ac:dyDescent="0.25">
      <c r="I466" s="7"/>
      <c r="L466" s="7"/>
      <c r="Q466" s="7"/>
      <c r="R466" s="7"/>
      <c r="X466" s="7"/>
    </row>
    <row r="467" spans="9:24" x14ac:dyDescent="0.25">
      <c r="I467" s="7"/>
      <c r="L467" s="7"/>
      <c r="Q467" s="7"/>
      <c r="R467" s="7"/>
      <c r="X467" s="7"/>
    </row>
    <row r="468" spans="9:24" x14ac:dyDescent="0.25">
      <c r="I468" s="7"/>
      <c r="L468" s="7"/>
      <c r="Q468" s="7"/>
      <c r="R468" s="7"/>
      <c r="X468" s="7"/>
    </row>
    <row r="469" spans="9:24" x14ac:dyDescent="0.25">
      <c r="I469" s="7"/>
      <c r="L469" s="7"/>
      <c r="Q469" s="7"/>
      <c r="R469" s="7"/>
      <c r="X469" s="7"/>
    </row>
    <row r="470" spans="9:24" x14ac:dyDescent="0.25">
      <c r="I470" s="7"/>
      <c r="L470" s="7"/>
      <c r="Q470" s="7"/>
      <c r="R470" s="7"/>
      <c r="X470" s="7"/>
    </row>
    <row r="471" spans="9:24" x14ac:dyDescent="0.25">
      <c r="I471" s="7"/>
      <c r="L471" s="7"/>
      <c r="Q471" s="7"/>
      <c r="R471" s="7"/>
      <c r="X471" s="7"/>
    </row>
    <row r="472" spans="9:24" x14ac:dyDescent="0.25">
      <c r="I472" s="7"/>
      <c r="L472" s="7"/>
      <c r="Q472" s="7"/>
      <c r="R472" s="7"/>
      <c r="X472" s="7"/>
    </row>
    <row r="473" spans="9:24" x14ac:dyDescent="0.25">
      <c r="I473" s="7"/>
      <c r="L473" s="7"/>
      <c r="Q473" s="7"/>
      <c r="R473" s="7"/>
      <c r="X473" s="7"/>
    </row>
    <row r="474" spans="9:24" x14ac:dyDescent="0.25">
      <c r="I474" s="7"/>
      <c r="L474" s="7"/>
      <c r="Q474" s="7"/>
      <c r="R474" s="7"/>
      <c r="X474" s="7"/>
    </row>
    <row r="475" spans="9:24" x14ac:dyDescent="0.25">
      <c r="I475" s="7"/>
      <c r="L475" s="7"/>
      <c r="Q475" s="7"/>
      <c r="R475" s="7"/>
      <c r="X475" s="7"/>
    </row>
    <row r="476" spans="9:24" x14ac:dyDescent="0.25">
      <c r="I476" s="7"/>
      <c r="L476" s="7"/>
      <c r="Q476" s="7"/>
      <c r="R476" s="7"/>
      <c r="X476" s="7"/>
    </row>
    <row r="477" spans="9:24" x14ac:dyDescent="0.25">
      <c r="I477" s="7"/>
      <c r="L477" s="7"/>
      <c r="Q477" s="7"/>
      <c r="R477" s="7"/>
      <c r="X477" s="7"/>
    </row>
    <row r="478" spans="9:24" x14ac:dyDescent="0.25">
      <c r="I478" s="7"/>
      <c r="L478" s="7"/>
      <c r="Q478" s="7"/>
      <c r="R478" s="7"/>
      <c r="X478" s="7"/>
    </row>
    <row r="479" spans="9:24" x14ac:dyDescent="0.25">
      <c r="I479" s="7"/>
      <c r="L479" s="7"/>
      <c r="Q479" s="7"/>
      <c r="R479" s="7"/>
      <c r="X479" s="7"/>
    </row>
    <row r="480" spans="9:24" x14ac:dyDescent="0.25">
      <c r="I480" s="7"/>
      <c r="L480" s="7"/>
      <c r="Q480" s="7"/>
      <c r="R480" s="7"/>
      <c r="X480" s="7"/>
    </row>
    <row r="481" spans="9:24" x14ac:dyDescent="0.25">
      <c r="I481" s="7"/>
      <c r="L481" s="7"/>
      <c r="Q481" s="7"/>
      <c r="R481" s="7"/>
      <c r="X481" s="7"/>
    </row>
    <row r="482" spans="9:24" x14ac:dyDescent="0.25">
      <c r="I482" s="7"/>
      <c r="L482" s="7"/>
      <c r="Q482" s="7"/>
      <c r="R482" s="7"/>
      <c r="X482" s="7"/>
    </row>
    <row r="483" spans="9:24" x14ac:dyDescent="0.25">
      <c r="I483" s="7"/>
      <c r="L483" s="7"/>
      <c r="Q483" s="7"/>
      <c r="R483" s="7"/>
      <c r="X483" s="7"/>
    </row>
    <row r="484" spans="9:24" x14ac:dyDescent="0.25">
      <c r="I484" s="7"/>
      <c r="L484" s="7"/>
      <c r="Q484" s="7"/>
      <c r="R484" s="7"/>
      <c r="X484" s="7"/>
    </row>
    <row r="485" spans="9:24" x14ac:dyDescent="0.25">
      <c r="I485" s="7"/>
      <c r="L485" s="7"/>
      <c r="Q485" s="7"/>
      <c r="R485" s="7"/>
      <c r="X485" s="7"/>
    </row>
    <row r="486" spans="9:24" x14ac:dyDescent="0.25">
      <c r="I486" s="7"/>
      <c r="L486" s="7"/>
      <c r="Q486" s="7"/>
      <c r="R486" s="7"/>
      <c r="X486" s="7"/>
    </row>
    <row r="487" spans="9:24" x14ac:dyDescent="0.25">
      <c r="I487" s="7"/>
      <c r="L487" s="7"/>
      <c r="Q487" s="7"/>
      <c r="R487" s="7"/>
      <c r="X487" s="7"/>
    </row>
    <row r="488" spans="9:24" x14ac:dyDescent="0.25">
      <c r="I488" s="7"/>
      <c r="L488" s="7"/>
      <c r="Q488" s="7"/>
      <c r="R488" s="7"/>
      <c r="X488" s="7"/>
    </row>
    <row r="489" spans="9:24" x14ac:dyDescent="0.25">
      <c r="I489" s="7"/>
      <c r="L489" s="7"/>
      <c r="Q489" s="7"/>
      <c r="R489" s="7"/>
      <c r="X489" s="7"/>
    </row>
    <row r="490" spans="9:24" x14ac:dyDescent="0.25">
      <c r="I490" s="7"/>
      <c r="L490" s="7"/>
      <c r="Q490" s="7"/>
      <c r="R490" s="7"/>
      <c r="X490" s="7"/>
    </row>
    <row r="491" spans="9:24" x14ac:dyDescent="0.25">
      <c r="I491" s="7"/>
      <c r="L491" s="7"/>
      <c r="Q491" s="7"/>
      <c r="R491" s="7"/>
      <c r="X491" s="7"/>
    </row>
    <row r="492" spans="9:24" x14ac:dyDescent="0.25">
      <c r="I492" s="7"/>
      <c r="L492" s="7"/>
      <c r="Q492" s="7"/>
      <c r="R492" s="7"/>
      <c r="X492" s="7"/>
    </row>
    <row r="493" spans="9:24" x14ac:dyDescent="0.25">
      <c r="I493" s="7"/>
      <c r="L493" s="7"/>
      <c r="Q493" s="7"/>
      <c r="R493" s="7"/>
      <c r="X493" s="7"/>
    </row>
    <row r="494" spans="9:24" x14ac:dyDescent="0.25">
      <c r="I494" s="7"/>
      <c r="L494" s="7"/>
      <c r="Q494" s="7"/>
      <c r="R494" s="7"/>
      <c r="X494" s="7"/>
    </row>
    <row r="495" spans="9:24" x14ac:dyDescent="0.25">
      <c r="I495" s="7"/>
      <c r="L495" s="7"/>
      <c r="Q495" s="7"/>
      <c r="R495" s="7"/>
      <c r="X495" s="7"/>
    </row>
    <row r="496" spans="9:24" x14ac:dyDescent="0.25">
      <c r="I496" s="7"/>
      <c r="L496" s="7"/>
      <c r="Q496" s="7"/>
      <c r="R496" s="7"/>
      <c r="X496" s="7"/>
    </row>
    <row r="497" spans="9:24" x14ac:dyDescent="0.25">
      <c r="I497" s="7"/>
      <c r="L497" s="7"/>
      <c r="Q497" s="7"/>
      <c r="R497" s="7"/>
      <c r="X497" s="7"/>
    </row>
    <row r="498" spans="9:24" x14ac:dyDescent="0.25">
      <c r="I498" s="7"/>
      <c r="L498" s="7"/>
      <c r="Q498" s="7"/>
      <c r="R498" s="7"/>
      <c r="X498" s="7"/>
    </row>
    <row r="499" spans="9:24" x14ac:dyDescent="0.25">
      <c r="I499" s="7"/>
      <c r="L499" s="7"/>
      <c r="Q499" s="7"/>
      <c r="R499" s="7"/>
      <c r="X499" s="7"/>
    </row>
    <row r="500" spans="9:24" x14ac:dyDescent="0.25">
      <c r="I500" s="7"/>
      <c r="L500" s="7"/>
      <c r="Q500" s="7"/>
      <c r="R500" s="7"/>
      <c r="X500" s="7"/>
    </row>
    <row r="501" spans="9:24" x14ac:dyDescent="0.25">
      <c r="I501" s="7"/>
      <c r="L501" s="7"/>
      <c r="Q501" s="7"/>
      <c r="R501" s="7"/>
      <c r="X501" s="7"/>
    </row>
    <row r="502" spans="9:24" x14ac:dyDescent="0.25">
      <c r="I502" s="7"/>
      <c r="L502" s="7"/>
      <c r="Q502" s="7"/>
      <c r="R502" s="7"/>
      <c r="X502" s="7"/>
    </row>
    <row r="503" spans="9:24" x14ac:dyDescent="0.25">
      <c r="I503" s="7"/>
      <c r="L503" s="7"/>
      <c r="Q503" s="7"/>
      <c r="R503" s="7"/>
      <c r="X503" s="7"/>
    </row>
    <row r="504" spans="9:24" x14ac:dyDescent="0.25">
      <c r="I504" s="7"/>
      <c r="L504" s="7"/>
      <c r="Q504" s="7"/>
      <c r="R504" s="7"/>
      <c r="X504" s="7"/>
    </row>
    <row r="505" spans="9:24" x14ac:dyDescent="0.25">
      <c r="I505" s="7"/>
      <c r="L505" s="7"/>
      <c r="Q505" s="7"/>
      <c r="R505" s="7"/>
      <c r="X505" s="7"/>
    </row>
    <row r="506" spans="9:24" x14ac:dyDescent="0.25">
      <c r="I506" s="7"/>
      <c r="L506" s="7"/>
      <c r="Q506" s="7"/>
      <c r="R506" s="7"/>
      <c r="X506" s="7"/>
    </row>
    <row r="507" spans="9:24" x14ac:dyDescent="0.25">
      <c r="I507" s="7"/>
      <c r="L507" s="7"/>
      <c r="Q507" s="7"/>
      <c r="R507" s="7"/>
      <c r="X507" s="7"/>
    </row>
    <row r="508" spans="9:24" x14ac:dyDescent="0.25">
      <c r="I508" s="7"/>
      <c r="L508" s="7"/>
      <c r="Q508" s="7"/>
      <c r="R508" s="7"/>
      <c r="X508" s="7"/>
    </row>
    <row r="509" spans="9:24" x14ac:dyDescent="0.25">
      <c r="I509" s="7"/>
      <c r="L509" s="7"/>
      <c r="Q509" s="7"/>
      <c r="R509" s="7"/>
      <c r="X509" s="7"/>
    </row>
    <row r="510" spans="9:24" x14ac:dyDescent="0.25">
      <c r="I510" s="7"/>
      <c r="L510" s="7"/>
      <c r="Q510" s="7"/>
      <c r="R510" s="7"/>
      <c r="X510" s="7"/>
    </row>
    <row r="511" spans="9:24" x14ac:dyDescent="0.25">
      <c r="I511" s="7"/>
      <c r="L511" s="7"/>
      <c r="Q511" s="7"/>
      <c r="R511" s="7"/>
      <c r="X511" s="7"/>
    </row>
    <row r="512" spans="9:24" x14ac:dyDescent="0.25">
      <c r="I512" s="7"/>
      <c r="L512" s="7"/>
      <c r="Q512" s="7"/>
      <c r="R512" s="7"/>
      <c r="X512" s="7"/>
    </row>
    <row r="513" spans="9:24" x14ac:dyDescent="0.25">
      <c r="I513" s="7"/>
      <c r="L513" s="7"/>
      <c r="Q513" s="7"/>
      <c r="R513" s="7"/>
      <c r="X513" s="7"/>
    </row>
    <row r="514" spans="9:24" x14ac:dyDescent="0.25">
      <c r="I514" s="7"/>
      <c r="L514" s="7"/>
      <c r="Q514" s="7"/>
      <c r="R514" s="7"/>
      <c r="X514" s="7"/>
    </row>
    <row r="515" spans="9:24" x14ac:dyDescent="0.25">
      <c r="I515" s="7"/>
      <c r="L515" s="7"/>
      <c r="Q515" s="7"/>
      <c r="R515" s="7"/>
      <c r="X515" s="7"/>
    </row>
    <row r="516" spans="9:24" x14ac:dyDescent="0.25">
      <c r="I516" s="7"/>
      <c r="L516" s="7"/>
      <c r="Q516" s="7"/>
      <c r="R516" s="7"/>
      <c r="X516" s="7"/>
    </row>
    <row r="517" spans="9:24" x14ac:dyDescent="0.25">
      <c r="I517" s="7"/>
      <c r="L517" s="7"/>
      <c r="Q517" s="7"/>
      <c r="R517" s="7"/>
      <c r="X517" s="7"/>
    </row>
    <row r="518" spans="9:24" x14ac:dyDescent="0.25">
      <c r="I518" s="7"/>
      <c r="L518" s="7"/>
      <c r="Q518" s="7"/>
      <c r="R518" s="7"/>
      <c r="X518" s="7"/>
    </row>
    <row r="519" spans="9:24" x14ac:dyDescent="0.25">
      <c r="I519" s="7"/>
      <c r="L519" s="7"/>
      <c r="Q519" s="7"/>
      <c r="R519" s="7"/>
      <c r="X519" s="7"/>
    </row>
    <row r="520" spans="9:24" x14ac:dyDescent="0.25">
      <c r="I520" s="7"/>
      <c r="L520" s="7"/>
      <c r="Q520" s="7"/>
      <c r="R520" s="7"/>
      <c r="X520" s="7"/>
    </row>
    <row r="521" spans="9:24" x14ac:dyDescent="0.25">
      <c r="I521" s="7"/>
      <c r="L521" s="7"/>
      <c r="Q521" s="7"/>
      <c r="R521" s="7"/>
      <c r="X521" s="7"/>
    </row>
    <row r="522" spans="9:24" x14ac:dyDescent="0.25">
      <c r="I522" s="7"/>
      <c r="L522" s="7"/>
      <c r="Q522" s="7"/>
      <c r="R522" s="7"/>
      <c r="X522" s="7"/>
    </row>
    <row r="523" spans="9:24" x14ac:dyDescent="0.25">
      <c r="I523" s="7"/>
      <c r="L523" s="7"/>
      <c r="Q523" s="7"/>
      <c r="R523" s="7"/>
      <c r="X523" s="7"/>
    </row>
    <row r="524" spans="9:24" x14ac:dyDescent="0.25">
      <c r="I524" s="7"/>
      <c r="L524" s="7"/>
      <c r="Q524" s="7"/>
      <c r="R524" s="7"/>
      <c r="X524" s="7"/>
    </row>
    <row r="525" spans="9:24" x14ac:dyDescent="0.25">
      <c r="I525" s="7"/>
      <c r="L525" s="7"/>
      <c r="Q525" s="7"/>
      <c r="R525" s="7"/>
      <c r="X525" s="7"/>
    </row>
    <row r="526" spans="9:24" x14ac:dyDescent="0.25">
      <c r="I526" s="7"/>
      <c r="L526" s="7"/>
      <c r="Q526" s="7"/>
      <c r="R526" s="7"/>
      <c r="X526" s="7"/>
    </row>
    <row r="527" spans="9:24" x14ac:dyDescent="0.25">
      <c r="I527" s="7"/>
      <c r="L527" s="7"/>
      <c r="Q527" s="7"/>
      <c r="R527" s="7"/>
      <c r="X527" s="7"/>
    </row>
    <row r="528" spans="9:24" x14ac:dyDescent="0.25">
      <c r="I528" s="7"/>
      <c r="L528" s="7"/>
      <c r="Q528" s="7"/>
      <c r="R528" s="7"/>
      <c r="X528" s="7"/>
    </row>
    <row r="529" spans="9:24" x14ac:dyDescent="0.25">
      <c r="I529" s="7"/>
      <c r="L529" s="7"/>
      <c r="Q529" s="7"/>
      <c r="R529" s="7"/>
      <c r="X529" s="7"/>
    </row>
    <row r="530" spans="9:24" x14ac:dyDescent="0.25">
      <c r="I530" s="7"/>
      <c r="L530" s="7"/>
      <c r="Q530" s="7"/>
      <c r="R530" s="7"/>
      <c r="X530" s="7"/>
    </row>
    <row r="531" spans="9:24" x14ac:dyDescent="0.25">
      <c r="I531" s="7"/>
      <c r="L531" s="7"/>
      <c r="Q531" s="7"/>
      <c r="R531" s="7"/>
      <c r="X531" s="7"/>
    </row>
    <row r="532" spans="9:24" x14ac:dyDescent="0.25">
      <c r="I532" s="7"/>
      <c r="L532" s="7"/>
      <c r="Q532" s="7"/>
      <c r="R532" s="7"/>
      <c r="X532" s="7"/>
    </row>
    <row r="533" spans="9:24" x14ac:dyDescent="0.25">
      <c r="I533" s="7"/>
      <c r="L533" s="7"/>
      <c r="Q533" s="7"/>
      <c r="R533" s="7"/>
      <c r="X533" s="7"/>
    </row>
    <row r="534" spans="9:24" x14ac:dyDescent="0.25">
      <c r="I534" s="7"/>
      <c r="L534" s="7"/>
      <c r="Q534" s="7"/>
      <c r="R534" s="7"/>
      <c r="X534" s="7"/>
    </row>
    <row r="535" spans="9:24" x14ac:dyDescent="0.25">
      <c r="I535" s="7"/>
      <c r="L535" s="7"/>
      <c r="Q535" s="7"/>
      <c r="R535" s="7"/>
      <c r="X535" s="7"/>
    </row>
    <row r="536" spans="9:24" x14ac:dyDescent="0.25">
      <c r="I536" s="7"/>
      <c r="L536" s="7"/>
      <c r="Q536" s="7"/>
      <c r="R536" s="7"/>
      <c r="X536" s="7"/>
    </row>
    <row r="537" spans="9:24" x14ac:dyDescent="0.25">
      <c r="I537" s="7"/>
      <c r="L537" s="7"/>
      <c r="Q537" s="7"/>
      <c r="R537" s="7"/>
      <c r="X537" s="7"/>
    </row>
    <row r="538" spans="9:24" x14ac:dyDescent="0.25">
      <c r="I538" s="7"/>
      <c r="L538" s="7"/>
      <c r="Q538" s="7"/>
      <c r="R538" s="7"/>
      <c r="X538" s="7"/>
    </row>
    <row r="539" spans="9:24" x14ac:dyDescent="0.25">
      <c r="I539" s="7"/>
      <c r="L539" s="7"/>
      <c r="Q539" s="7"/>
      <c r="R539" s="7"/>
      <c r="X539" s="7"/>
    </row>
    <row r="540" spans="9:24" x14ac:dyDescent="0.25">
      <c r="I540" s="7"/>
      <c r="L540" s="7"/>
      <c r="Q540" s="7"/>
      <c r="R540" s="7"/>
      <c r="X540" s="7"/>
    </row>
    <row r="541" spans="9:24" x14ac:dyDescent="0.25">
      <c r="I541" s="7"/>
      <c r="L541" s="7"/>
      <c r="Q541" s="7"/>
      <c r="R541" s="7"/>
      <c r="X541" s="7"/>
    </row>
    <row r="542" spans="9:24" x14ac:dyDescent="0.25">
      <c r="I542" s="7"/>
      <c r="L542" s="7"/>
      <c r="Q542" s="7"/>
      <c r="R542" s="7"/>
      <c r="X542" s="7"/>
    </row>
    <row r="543" spans="9:24" x14ac:dyDescent="0.25">
      <c r="I543" s="7"/>
      <c r="L543" s="7"/>
      <c r="Q543" s="7"/>
      <c r="R543" s="7"/>
      <c r="X543" s="7"/>
    </row>
    <row r="544" spans="9:24" x14ac:dyDescent="0.25">
      <c r="I544" s="7"/>
      <c r="L544" s="7"/>
      <c r="Q544" s="7"/>
      <c r="R544" s="7"/>
      <c r="X544" s="7"/>
    </row>
    <row r="545" spans="9:24" x14ac:dyDescent="0.25">
      <c r="I545" s="7"/>
      <c r="L545" s="7"/>
      <c r="Q545" s="7"/>
      <c r="R545" s="7"/>
      <c r="X545" s="7"/>
    </row>
    <row r="546" spans="9:24" x14ac:dyDescent="0.25">
      <c r="I546" s="7"/>
      <c r="L546" s="7"/>
      <c r="Q546" s="7"/>
      <c r="R546" s="7"/>
      <c r="X546" s="7"/>
    </row>
    <row r="547" spans="9:24" x14ac:dyDescent="0.25">
      <c r="I547" s="7"/>
      <c r="L547" s="7"/>
      <c r="Q547" s="7"/>
      <c r="R547" s="7"/>
      <c r="X547" s="7"/>
    </row>
    <row r="548" spans="9:24" x14ac:dyDescent="0.25">
      <c r="I548" s="7"/>
      <c r="L548" s="7"/>
      <c r="Q548" s="7"/>
      <c r="R548" s="7"/>
      <c r="X548" s="7"/>
    </row>
    <row r="549" spans="9:24" x14ac:dyDescent="0.25">
      <c r="I549" s="7"/>
      <c r="L549" s="7"/>
      <c r="Q549" s="7"/>
      <c r="R549" s="7"/>
      <c r="X549" s="7"/>
    </row>
    <row r="550" spans="9:24" x14ac:dyDescent="0.25">
      <c r="I550" s="7"/>
      <c r="L550" s="7"/>
      <c r="Q550" s="7"/>
      <c r="R550" s="7"/>
      <c r="X550" s="7"/>
    </row>
    <row r="551" spans="9:24" x14ac:dyDescent="0.25">
      <c r="I551" s="7"/>
      <c r="L551" s="7"/>
      <c r="Q551" s="7"/>
      <c r="R551" s="7"/>
      <c r="X551" s="7"/>
    </row>
    <row r="552" spans="9:24" x14ac:dyDescent="0.25">
      <c r="I552" s="7"/>
      <c r="L552" s="7"/>
      <c r="Q552" s="7"/>
      <c r="R552" s="7"/>
      <c r="X552" s="7"/>
    </row>
    <row r="553" spans="9:24" x14ac:dyDescent="0.25">
      <c r="I553" s="7"/>
      <c r="L553" s="7"/>
      <c r="Q553" s="7"/>
      <c r="R553" s="7"/>
      <c r="X553" s="7"/>
    </row>
    <row r="554" spans="9:24" x14ac:dyDescent="0.25">
      <c r="I554" s="7"/>
      <c r="L554" s="7"/>
      <c r="Q554" s="7"/>
      <c r="R554" s="7"/>
      <c r="X554" s="7"/>
    </row>
    <row r="555" spans="9:24" x14ac:dyDescent="0.25">
      <c r="I555" s="7"/>
      <c r="L555" s="7"/>
      <c r="Q555" s="7"/>
      <c r="R555" s="7"/>
      <c r="X555" s="7"/>
    </row>
    <row r="556" spans="9:24" x14ac:dyDescent="0.25">
      <c r="I556" s="7"/>
      <c r="L556" s="7"/>
      <c r="Q556" s="7"/>
      <c r="R556" s="7"/>
      <c r="X556" s="7"/>
    </row>
    <row r="557" spans="9:24" x14ac:dyDescent="0.25">
      <c r="I557" s="7"/>
      <c r="L557" s="7"/>
      <c r="Q557" s="7"/>
      <c r="R557" s="7"/>
      <c r="X557" s="7"/>
    </row>
    <row r="558" spans="9:24" x14ac:dyDescent="0.25">
      <c r="I558" s="7"/>
      <c r="L558" s="7"/>
      <c r="Q558" s="7"/>
      <c r="R558" s="7"/>
      <c r="X558" s="7"/>
    </row>
    <row r="559" spans="9:24" x14ac:dyDescent="0.25">
      <c r="I559" s="7"/>
      <c r="L559" s="7"/>
      <c r="Q559" s="7"/>
      <c r="R559" s="7"/>
      <c r="X559" s="7"/>
    </row>
    <row r="560" spans="9:24" x14ac:dyDescent="0.25">
      <c r="I560" s="7"/>
      <c r="L560" s="7"/>
      <c r="Q560" s="7"/>
      <c r="R560" s="7"/>
      <c r="X560" s="7"/>
    </row>
    <row r="561" spans="9:24" x14ac:dyDescent="0.25">
      <c r="I561" s="7"/>
      <c r="L561" s="7"/>
      <c r="Q561" s="7"/>
      <c r="R561" s="7"/>
      <c r="X561" s="7"/>
    </row>
    <row r="562" spans="9:24" x14ac:dyDescent="0.25">
      <c r="I562" s="7"/>
      <c r="L562" s="7"/>
      <c r="Q562" s="7"/>
      <c r="R562" s="7"/>
      <c r="X562" s="7"/>
    </row>
    <row r="563" spans="9:24" x14ac:dyDescent="0.25">
      <c r="I563" s="7"/>
      <c r="L563" s="7"/>
      <c r="Q563" s="7"/>
      <c r="R563" s="7"/>
      <c r="X563" s="7"/>
    </row>
    <row r="564" spans="9:24" x14ac:dyDescent="0.25">
      <c r="I564" s="7"/>
      <c r="L564" s="7"/>
      <c r="Q564" s="7"/>
      <c r="R564" s="7"/>
      <c r="X564" s="7"/>
    </row>
    <row r="565" spans="9:24" x14ac:dyDescent="0.25">
      <c r="I565" s="7"/>
      <c r="L565" s="7"/>
      <c r="Q565" s="7"/>
      <c r="R565" s="7"/>
      <c r="X565" s="7"/>
    </row>
    <row r="566" spans="9:24" x14ac:dyDescent="0.25">
      <c r="I566" s="7"/>
      <c r="L566" s="7"/>
      <c r="Q566" s="7"/>
      <c r="R566" s="7"/>
      <c r="X566" s="7"/>
    </row>
    <row r="567" spans="9:24" x14ac:dyDescent="0.25">
      <c r="I567" s="7"/>
      <c r="L567" s="7"/>
      <c r="Q567" s="7"/>
      <c r="R567" s="7"/>
      <c r="X567" s="7"/>
    </row>
    <row r="568" spans="9:24" x14ac:dyDescent="0.25">
      <c r="I568" s="7"/>
      <c r="L568" s="7"/>
      <c r="Q568" s="7"/>
      <c r="R568" s="7"/>
      <c r="X568" s="7"/>
    </row>
    <row r="569" spans="9:24" x14ac:dyDescent="0.25">
      <c r="I569" s="7"/>
      <c r="L569" s="7"/>
      <c r="Q569" s="7"/>
      <c r="R569" s="7"/>
      <c r="X569" s="7"/>
    </row>
    <row r="570" spans="9:24" x14ac:dyDescent="0.25">
      <c r="I570" s="7"/>
      <c r="L570" s="7"/>
      <c r="Q570" s="7"/>
      <c r="R570" s="7"/>
      <c r="X570" s="7"/>
    </row>
    <row r="571" spans="9:24" x14ac:dyDescent="0.25">
      <c r="I571" s="7"/>
      <c r="L571" s="7"/>
      <c r="Q571" s="7"/>
      <c r="R571" s="7"/>
      <c r="X571" s="7"/>
    </row>
    <row r="572" spans="9:24" x14ac:dyDescent="0.25">
      <c r="I572" s="7"/>
      <c r="L572" s="7"/>
      <c r="Q572" s="7"/>
      <c r="R572" s="7"/>
      <c r="X572" s="7"/>
    </row>
    <row r="573" spans="9:24" x14ac:dyDescent="0.25">
      <c r="I573" s="7"/>
      <c r="L573" s="7"/>
      <c r="Q573" s="7"/>
      <c r="R573" s="7"/>
      <c r="X573" s="7"/>
    </row>
    <row r="574" spans="9:24" x14ac:dyDescent="0.25">
      <c r="I574" s="7"/>
      <c r="L574" s="7"/>
      <c r="Q574" s="7"/>
      <c r="R574" s="7"/>
      <c r="X574" s="7"/>
    </row>
    <row r="575" spans="9:24" x14ac:dyDescent="0.25">
      <c r="I575" s="7"/>
      <c r="L575" s="7"/>
      <c r="Q575" s="7"/>
      <c r="R575" s="7"/>
      <c r="X575" s="7"/>
    </row>
    <row r="576" spans="9:24" x14ac:dyDescent="0.25">
      <c r="I576" s="7"/>
      <c r="L576" s="7"/>
      <c r="Q576" s="7"/>
      <c r="R576" s="7"/>
      <c r="X576" s="7"/>
    </row>
    <row r="577" spans="9:24" x14ac:dyDescent="0.25">
      <c r="I577" s="7"/>
      <c r="L577" s="7"/>
      <c r="Q577" s="7"/>
      <c r="R577" s="7"/>
      <c r="X577" s="7"/>
    </row>
    <row r="578" spans="9:24" x14ac:dyDescent="0.25">
      <c r="I578" s="7"/>
      <c r="L578" s="7"/>
      <c r="Q578" s="7"/>
      <c r="R578" s="7"/>
      <c r="X578" s="7"/>
    </row>
    <row r="579" spans="9:24" x14ac:dyDescent="0.25">
      <c r="I579" s="7"/>
      <c r="L579" s="7"/>
      <c r="Q579" s="7"/>
      <c r="R579" s="7"/>
      <c r="X579" s="7"/>
    </row>
    <row r="580" spans="9:24" x14ac:dyDescent="0.25">
      <c r="I580" s="7"/>
      <c r="L580" s="7"/>
      <c r="Q580" s="7"/>
      <c r="R580" s="7"/>
      <c r="X580" s="7"/>
    </row>
    <row r="581" spans="9:24" x14ac:dyDescent="0.25">
      <c r="I581" s="7"/>
      <c r="L581" s="7"/>
      <c r="Q581" s="7"/>
      <c r="R581" s="7"/>
      <c r="X581" s="7"/>
    </row>
    <row r="582" spans="9:24" x14ac:dyDescent="0.25">
      <c r="I582" s="7"/>
      <c r="L582" s="7"/>
      <c r="Q582" s="7"/>
      <c r="R582" s="7"/>
      <c r="X582" s="7"/>
    </row>
    <row r="583" spans="9:24" x14ac:dyDescent="0.25">
      <c r="I583" s="7"/>
      <c r="L583" s="7"/>
      <c r="Q583" s="7"/>
      <c r="R583" s="7"/>
      <c r="X583" s="7"/>
    </row>
    <row r="584" spans="9:24" x14ac:dyDescent="0.25">
      <c r="I584" s="7"/>
      <c r="L584" s="7"/>
      <c r="Q584" s="7"/>
      <c r="R584" s="7"/>
      <c r="X584" s="7"/>
    </row>
    <row r="585" spans="9:24" x14ac:dyDescent="0.25">
      <c r="I585" s="7"/>
      <c r="L585" s="7"/>
      <c r="Q585" s="7"/>
      <c r="R585" s="7"/>
      <c r="X585" s="7"/>
    </row>
    <row r="586" spans="9:24" x14ac:dyDescent="0.25">
      <c r="I586" s="7"/>
      <c r="L586" s="7"/>
      <c r="Q586" s="7"/>
      <c r="R586" s="7"/>
      <c r="X586" s="7"/>
    </row>
    <row r="587" spans="9:24" x14ac:dyDescent="0.25">
      <c r="I587" s="7"/>
      <c r="L587" s="7"/>
      <c r="Q587" s="7"/>
      <c r="R587" s="7"/>
      <c r="X587" s="7"/>
    </row>
    <row r="588" spans="9:24" x14ac:dyDescent="0.25">
      <c r="I588" s="7"/>
      <c r="L588" s="7"/>
      <c r="Q588" s="7"/>
      <c r="R588" s="7"/>
      <c r="X588" s="7"/>
    </row>
    <row r="589" spans="9:24" x14ac:dyDescent="0.25">
      <c r="I589" s="7"/>
      <c r="L589" s="7"/>
      <c r="Q589" s="7"/>
      <c r="R589" s="7"/>
      <c r="X589" s="7"/>
    </row>
    <row r="590" spans="9:24" x14ac:dyDescent="0.25">
      <c r="I590" s="7"/>
      <c r="L590" s="7"/>
      <c r="Q590" s="7"/>
      <c r="R590" s="7"/>
      <c r="X590" s="7"/>
    </row>
    <row r="591" spans="9:24" x14ac:dyDescent="0.25">
      <c r="I591" s="7"/>
      <c r="L591" s="7"/>
      <c r="Q591" s="7"/>
      <c r="R591" s="7"/>
      <c r="X591" s="7"/>
    </row>
    <row r="592" spans="9:24" x14ac:dyDescent="0.25">
      <c r="I592" s="7"/>
      <c r="L592" s="7"/>
      <c r="Q592" s="7"/>
      <c r="R592" s="7"/>
      <c r="X592" s="7"/>
    </row>
    <row r="593" spans="9:24" x14ac:dyDescent="0.25">
      <c r="I593" s="7"/>
      <c r="L593" s="7"/>
      <c r="Q593" s="7"/>
      <c r="R593" s="7"/>
      <c r="X593" s="7"/>
    </row>
    <row r="594" spans="9:24" x14ac:dyDescent="0.25">
      <c r="I594" s="7"/>
      <c r="L594" s="7"/>
      <c r="Q594" s="7"/>
      <c r="R594" s="7"/>
      <c r="X594" s="7"/>
    </row>
    <row r="595" spans="9:24" x14ac:dyDescent="0.25">
      <c r="I595" s="7"/>
      <c r="L595" s="7"/>
      <c r="Q595" s="7"/>
      <c r="R595" s="7"/>
      <c r="X595" s="7"/>
    </row>
    <row r="596" spans="9:24" x14ac:dyDescent="0.25">
      <c r="I596" s="7"/>
      <c r="L596" s="7"/>
      <c r="Q596" s="7"/>
      <c r="R596" s="7"/>
      <c r="X596" s="7"/>
    </row>
    <row r="597" spans="9:24" x14ac:dyDescent="0.25">
      <c r="I597" s="7"/>
      <c r="L597" s="7"/>
      <c r="Q597" s="7"/>
      <c r="R597" s="7"/>
      <c r="X597" s="7"/>
    </row>
    <row r="598" spans="9:24" x14ac:dyDescent="0.25">
      <c r="I598" s="7"/>
      <c r="L598" s="7"/>
      <c r="Q598" s="7"/>
      <c r="R598" s="7"/>
      <c r="X598" s="7"/>
    </row>
    <row r="599" spans="9:24" x14ac:dyDescent="0.25">
      <c r="I599" s="7"/>
      <c r="L599" s="7"/>
      <c r="Q599" s="7"/>
      <c r="R599" s="7"/>
      <c r="X599" s="7"/>
    </row>
    <row r="600" spans="9:24" x14ac:dyDescent="0.25">
      <c r="I600" s="7"/>
      <c r="L600" s="7"/>
      <c r="Q600" s="7"/>
      <c r="R600" s="7"/>
      <c r="X600" s="7"/>
    </row>
    <row r="601" spans="9:24" x14ac:dyDescent="0.25">
      <c r="I601" s="7"/>
      <c r="L601" s="7"/>
      <c r="Q601" s="7"/>
      <c r="R601" s="7"/>
      <c r="X601" s="7"/>
    </row>
    <row r="602" spans="9:24" x14ac:dyDescent="0.25">
      <c r="I602" s="7"/>
      <c r="L602" s="7"/>
      <c r="Q602" s="7"/>
      <c r="R602" s="7"/>
      <c r="X602" s="7"/>
    </row>
    <row r="603" spans="9:24" x14ac:dyDescent="0.25">
      <c r="I603" s="7"/>
      <c r="L603" s="7"/>
      <c r="Q603" s="7"/>
      <c r="R603" s="7"/>
      <c r="X603" s="7"/>
    </row>
    <row r="604" spans="9:24" x14ac:dyDescent="0.25">
      <c r="I604" s="7"/>
      <c r="L604" s="7"/>
      <c r="Q604" s="7"/>
      <c r="R604" s="7"/>
      <c r="X604" s="7"/>
    </row>
    <row r="605" spans="9:24" x14ac:dyDescent="0.25">
      <c r="I605" s="7"/>
      <c r="L605" s="7"/>
      <c r="Q605" s="7"/>
      <c r="R605" s="7"/>
      <c r="X605" s="7"/>
    </row>
    <row r="606" spans="9:24" x14ac:dyDescent="0.25">
      <c r="I606" s="7"/>
      <c r="L606" s="7"/>
      <c r="Q606" s="7"/>
      <c r="R606" s="7"/>
      <c r="X606" s="7"/>
    </row>
    <row r="607" spans="9:24" x14ac:dyDescent="0.25">
      <c r="I607" s="7"/>
      <c r="L607" s="7"/>
      <c r="Q607" s="7"/>
      <c r="R607" s="7"/>
      <c r="X607" s="7"/>
    </row>
    <row r="608" spans="9:24" x14ac:dyDescent="0.25">
      <c r="I608" s="7"/>
      <c r="L608" s="7"/>
      <c r="Q608" s="7"/>
      <c r="R608" s="7"/>
      <c r="X608" s="7"/>
    </row>
    <row r="609" spans="9:24" x14ac:dyDescent="0.25">
      <c r="I609" s="7"/>
      <c r="L609" s="7"/>
      <c r="Q609" s="7"/>
      <c r="R609" s="7"/>
      <c r="X609" s="7"/>
    </row>
    <row r="610" spans="9:24" x14ac:dyDescent="0.25">
      <c r="I610" s="7"/>
      <c r="L610" s="7"/>
      <c r="Q610" s="7"/>
      <c r="R610" s="7"/>
      <c r="X610" s="7"/>
    </row>
    <row r="611" spans="9:24" x14ac:dyDescent="0.25">
      <c r="I611" s="7"/>
      <c r="L611" s="7"/>
      <c r="Q611" s="7"/>
      <c r="R611" s="7"/>
      <c r="X611" s="7"/>
    </row>
    <row r="612" spans="9:24" x14ac:dyDescent="0.25">
      <c r="I612" s="7"/>
      <c r="L612" s="7"/>
      <c r="Q612" s="7"/>
      <c r="R612" s="7"/>
      <c r="X612" s="7"/>
    </row>
    <row r="613" spans="9:24" x14ac:dyDescent="0.25">
      <c r="I613" s="7"/>
      <c r="L613" s="7"/>
      <c r="Q613" s="7"/>
      <c r="R613" s="7"/>
      <c r="X613" s="7"/>
    </row>
    <row r="614" spans="9:24" x14ac:dyDescent="0.25">
      <c r="I614" s="7"/>
      <c r="L614" s="7"/>
      <c r="Q614" s="7"/>
      <c r="R614" s="7"/>
      <c r="X614" s="7"/>
    </row>
    <row r="615" spans="9:24" x14ac:dyDescent="0.25">
      <c r="I615" s="7"/>
      <c r="L615" s="7"/>
      <c r="Q615" s="7"/>
      <c r="R615" s="7"/>
      <c r="X615" s="7"/>
    </row>
    <row r="616" spans="9:24" x14ac:dyDescent="0.25">
      <c r="I616" s="7"/>
      <c r="L616" s="7"/>
      <c r="Q616" s="7"/>
      <c r="R616" s="7"/>
      <c r="X616" s="7"/>
    </row>
    <row r="617" spans="9:24" x14ac:dyDescent="0.25">
      <c r="I617" s="7"/>
      <c r="L617" s="7"/>
      <c r="Q617" s="7"/>
      <c r="R617" s="7"/>
      <c r="X617" s="7"/>
    </row>
    <row r="618" spans="9:24" x14ac:dyDescent="0.25">
      <c r="I618" s="7"/>
      <c r="L618" s="7"/>
      <c r="Q618" s="7"/>
      <c r="R618" s="7"/>
      <c r="X618" s="7"/>
    </row>
    <row r="619" spans="9:24" x14ac:dyDescent="0.25">
      <c r="I619" s="7"/>
      <c r="L619" s="7"/>
      <c r="Q619" s="7"/>
      <c r="R619" s="7"/>
      <c r="X619" s="7"/>
    </row>
    <row r="620" spans="9:24" x14ac:dyDescent="0.25">
      <c r="I620" s="7"/>
      <c r="L620" s="7"/>
      <c r="Q620" s="7"/>
      <c r="R620" s="7"/>
      <c r="X620" s="7"/>
    </row>
    <row r="621" spans="9:24" x14ac:dyDescent="0.25">
      <c r="I621" s="7"/>
      <c r="L621" s="7"/>
      <c r="Q621" s="7"/>
      <c r="R621" s="7"/>
      <c r="X621" s="7"/>
    </row>
    <row r="622" spans="9:24" x14ac:dyDescent="0.25">
      <c r="I622" s="7"/>
      <c r="L622" s="7"/>
      <c r="Q622" s="7"/>
      <c r="R622" s="7"/>
      <c r="X622" s="7"/>
    </row>
    <row r="623" spans="9:24" x14ac:dyDescent="0.25">
      <c r="I623" s="7"/>
      <c r="L623" s="7"/>
      <c r="Q623" s="7"/>
      <c r="R623" s="7"/>
      <c r="X623" s="7"/>
    </row>
    <row r="624" spans="9:24" x14ac:dyDescent="0.25">
      <c r="I624" s="7"/>
      <c r="L624" s="7"/>
      <c r="Q624" s="7"/>
      <c r="R624" s="7"/>
      <c r="X624" s="7"/>
    </row>
    <row r="625" spans="9:24" x14ac:dyDescent="0.25">
      <c r="I625" s="7"/>
      <c r="L625" s="7"/>
      <c r="Q625" s="7"/>
      <c r="R625" s="7"/>
      <c r="X625" s="7"/>
    </row>
    <row r="626" spans="9:24" x14ac:dyDescent="0.25">
      <c r="I626" s="7"/>
      <c r="L626" s="7"/>
      <c r="Q626" s="7"/>
      <c r="R626" s="7"/>
      <c r="X626" s="7"/>
    </row>
    <row r="627" spans="9:24" x14ac:dyDescent="0.25">
      <c r="I627" s="7"/>
      <c r="L627" s="7"/>
      <c r="Q627" s="7"/>
      <c r="R627" s="7"/>
      <c r="X627" s="7"/>
    </row>
    <row r="628" spans="9:24" x14ac:dyDescent="0.25">
      <c r="I628" s="7"/>
      <c r="L628" s="7"/>
      <c r="Q628" s="7"/>
      <c r="R628" s="7"/>
      <c r="X628" s="7"/>
    </row>
    <row r="629" spans="9:24" x14ac:dyDescent="0.25">
      <c r="I629" s="7"/>
      <c r="L629" s="7"/>
      <c r="Q629" s="7"/>
      <c r="R629" s="7"/>
      <c r="X629" s="7"/>
    </row>
    <row r="630" spans="9:24" x14ac:dyDescent="0.25">
      <c r="I630" s="7"/>
      <c r="L630" s="7"/>
      <c r="Q630" s="7"/>
      <c r="R630" s="7"/>
      <c r="X630" s="7"/>
    </row>
    <row r="631" spans="9:24" x14ac:dyDescent="0.25">
      <c r="I631" s="7"/>
      <c r="L631" s="7"/>
      <c r="Q631" s="7"/>
      <c r="R631" s="7"/>
      <c r="X631" s="7"/>
    </row>
    <row r="632" spans="9:24" x14ac:dyDescent="0.25">
      <c r="I632" s="7"/>
      <c r="L632" s="7"/>
      <c r="Q632" s="7"/>
      <c r="R632" s="7"/>
      <c r="X632" s="7"/>
    </row>
    <row r="633" spans="9:24" x14ac:dyDescent="0.25">
      <c r="I633" s="7"/>
      <c r="L633" s="7"/>
      <c r="Q633" s="7"/>
      <c r="R633" s="7"/>
      <c r="X633" s="7"/>
    </row>
    <row r="634" spans="9:24" x14ac:dyDescent="0.25">
      <c r="I634" s="7"/>
      <c r="L634" s="7"/>
      <c r="Q634" s="7"/>
      <c r="R634" s="7"/>
      <c r="X634" s="7"/>
    </row>
    <row r="635" spans="9:24" x14ac:dyDescent="0.25">
      <c r="I635" s="7"/>
      <c r="L635" s="7"/>
      <c r="Q635" s="7"/>
      <c r="R635" s="7"/>
      <c r="X635" s="7"/>
    </row>
    <row r="636" spans="9:24" x14ac:dyDescent="0.25">
      <c r="I636" s="7"/>
      <c r="L636" s="7"/>
      <c r="Q636" s="7"/>
      <c r="R636" s="7"/>
      <c r="X636" s="7"/>
    </row>
    <row r="637" spans="9:24" x14ac:dyDescent="0.25">
      <c r="I637" s="7"/>
      <c r="L637" s="7"/>
      <c r="Q637" s="7"/>
      <c r="R637" s="7"/>
      <c r="X637" s="7"/>
    </row>
    <row r="638" spans="9:24" x14ac:dyDescent="0.25">
      <c r="I638" s="7"/>
      <c r="L638" s="7"/>
      <c r="Q638" s="7"/>
      <c r="R638" s="7"/>
      <c r="X638" s="7"/>
    </row>
    <row r="639" spans="9:24" x14ac:dyDescent="0.25">
      <c r="I639" s="7"/>
      <c r="L639" s="7"/>
      <c r="Q639" s="7"/>
      <c r="R639" s="7"/>
      <c r="X639" s="7"/>
    </row>
    <row r="640" spans="9:24" x14ac:dyDescent="0.25">
      <c r="I640" s="7"/>
      <c r="L640" s="7"/>
      <c r="Q640" s="7"/>
      <c r="R640" s="7"/>
      <c r="X640" s="7"/>
    </row>
    <row r="641" spans="9:24" x14ac:dyDescent="0.25">
      <c r="I641" s="7"/>
      <c r="L641" s="7"/>
      <c r="Q641" s="7"/>
      <c r="R641" s="7"/>
      <c r="X641" s="7"/>
    </row>
    <row r="642" spans="9:24" x14ac:dyDescent="0.25">
      <c r="I642" s="7"/>
      <c r="L642" s="7"/>
      <c r="Q642" s="7"/>
      <c r="R642" s="7"/>
      <c r="X642" s="7"/>
    </row>
    <row r="643" spans="9:24" x14ac:dyDescent="0.25">
      <c r="I643" s="7"/>
      <c r="L643" s="7"/>
      <c r="Q643" s="7"/>
      <c r="R643" s="7"/>
      <c r="X643" s="7"/>
    </row>
    <row r="644" spans="9:24" x14ac:dyDescent="0.25">
      <c r="I644" s="7"/>
      <c r="L644" s="7"/>
      <c r="Q644" s="7"/>
      <c r="R644" s="7"/>
      <c r="X644" s="7"/>
    </row>
    <row r="645" spans="9:24" x14ac:dyDescent="0.25">
      <c r="I645" s="7"/>
      <c r="L645" s="7"/>
      <c r="Q645" s="7"/>
      <c r="R645" s="7"/>
      <c r="X645" s="7"/>
    </row>
    <row r="646" spans="9:24" x14ac:dyDescent="0.25">
      <c r="I646" s="7"/>
      <c r="L646" s="7"/>
      <c r="Q646" s="7"/>
      <c r="R646" s="7"/>
      <c r="X646" s="7"/>
    </row>
    <row r="647" spans="9:24" x14ac:dyDescent="0.25">
      <c r="I647" s="7"/>
      <c r="L647" s="7"/>
      <c r="Q647" s="7"/>
      <c r="R647" s="7"/>
      <c r="X647" s="7"/>
    </row>
    <row r="648" spans="9:24" x14ac:dyDescent="0.25">
      <c r="I648" s="7"/>
      <c r="L648" s="7"/>
      <c r="Q648" s="7"/>
      <c r="R648" s="7"/>
      <c r="X648" s="7"/>
    </row>
    <row r="649" spans="9:24" x14ac:dyDescent="0.25">
      <c r="I649" s="7"/>
      <c r="L649" s="7"/>
      <c r="Q649" s="7"/>
      <c r="R649" s="7"/>
      <c r="X649" s="7"/>
    </row>
    <row r="650" spans="9:24" x14ac:dyDescent="0.25">
      <c r="I650" s="7"/>
      <c r="L650" s="7"/>
      <c r="Q650" s="7"/>
      <c r="R650" s="7"/>
      <c r="X650" s="7"/>
    </row>
    <row r="651" spans="9:24" x14ac:dyDescent="0.25">
      <c r="I651" s="7"/>
      <c r="L651" s="7"/>
      <c r="Q651" s="7"/>
      <c r="R651" s="7"/>
      <c r="X651" s="7"/>
    </row>
    <row r="652" spans="9:24" x14ac:dyDescent="0.25">
      <c r="I652" s="7"/>
      <c r="L652" s="7"/>
      <c r="Q652" s="7"/>
      <c r="R652" s="7"/>
      <c r="X652" s="7"/>
    </row>
    <row r="653" spans="9:24" x14ac:dyDescent="0.25">
      <c r="I653" s="7"/>
      <c r="L653" s="7"/>
      <c r="Q653" s="7"/>
      <c r="R653" s="7"/>
      <c r="X653" s="7"/>
    </row>
    <row r="654" spans="9:24" x14ac:dyDescent="0.25">
      <c r="I654" s="7"/>
      <c r="L654" s="7"/>
      <c r="Q654" s="7"/>
      <c r="R654" s="7"/>
      <c r="X654" s="7"/>
    </row>
    <row r="655" spans="9:24" x14ac:dyDescent="0.25">
      <c r="I655" s="7"/>
      <c r="L655" s="7"/>
      <c r="Q655" s="7"/>
      <c r="R655" s="7"/>
      <c r="X655" s="7"/>
    </row>
    <row r="656" spans="9:24" x14ac:dyDescent="0.25">
      <c r="I656" s="7"/>
      <c r="L656" s="7"/>
      <c r="Q656" s="7"/>
      <c r="R656" s="7"/>
      <c r="X656" s="7"/>
    </row>
    <row r="657" spans="9:24" x14ac:dyDescent="0.25">
      <c r="I657" s="7"/>
      <c r="L657" s="7"/>
      <c r="Q657" s="7"/>
      <c r="R657" s="7"/>
      <c r="X657" s="7"/>
    </row>
    <row r="658" spans="9:24" x14ac:dyDescent="0.25">
      <c r="I658" s="7"/>
      <c r="L658" s="7"/>
      <c r="Q658" s="7"/>
      <c r="R658" s="7"/>
      <c r="X658" s="7"/>
    </row>
    <row r="659" spans="9:24" x14ac:dyDescent="0.25">
      <c r="I659" s="7"/>
      <c r="L659" s="7"/>
      <c r="Q659" s="7"/>
      <c r="R659" s="7"/>
      <c r="X659" s="7"/>
    </row>
    <row r="660" spans="9:24" x14ac:dyDescent="0.25">
      <c r="I660" s="7"/>
      <c r="L660" s="7"/>
      <c r="Q660" s="7"/>
      <c r="R660" s="7"/>
      <c r="X660" s="7"/>
    </row>
    <row r="661" spans="9:24" x14ac:dyDescent="0.25">
      <c r="I661" s="7"/>
      <c r="L661" s="7"/>
      <c r="Q661" s="7"/>
      <c r="R661" s="7"/>
      <c r="X661" s="7"/>
    </row>
    <row r="662" spans="9:24" x14ac:dyDescent="0.25">
      <c r="I662" s="7"/>
      <c r="L662" s="7"/>
      <c r="Q662" s="7"/>
      <c r="R662" s="7"/>
      <c r="X662" s="7"/>
    </row>
    <row r="663" spans="9:24" x14ac:dyDescent="0.25">
      <c r="I663" s="7"/>
      <c r="L663" s="7"/>
      <c r="Q663" s="7"/>
      <c r="R663" s="7"/>
      <c r="X663" s="7"/>
    </row>
    <row r="664" spans="9:24" x14ac:dyDescent="0.25">
      <c r="I664" s="7"/>
      <c r="L664" s="7"/>
      <c r="Q664" s="7"/>
      <c r="R664" s="7"/>
      <c r="X664" s="7"/>
    </row>
    <row r="665" spans="9:24" x14ac:dyDescent="0.25">
      <c r="I665" s="7"/>
      <c r="L665" s="7"/>
      <c r="Q665" s="7"/>
      <c r="R665" s="7"/>
      <c r="X665" s="7"/>
    </row>
    <row r="666" spans="9:24" x14ac:dyDescent="0.25">
      <c r="I666" s="7"/>
      <c r="L666" s="7"/>
      <c r="Q666" s="7"/>
      <c r="R666" s="7"/>
      <c r="X666" s="7"/>
    </row>
    <row r="667" spans="9:24" x14ac:dyDescent="0.25">
      <c r="I667" s="7"/>
      <c r="L667" s="7"/>
      <c r="Q667" s="7"/>
      <c r="R667" s="7"/>
      <c r="X667" s="7"/>
    </row>
    <row r="668" spans="9:24" x14ac:dyDescent="0.25">
      <c r="I668" s="7"/>
      <c r="L668" s="7"/>
      <c r="Q668" s="7"/>
      <c r="R668" s="7"/>
      <c r="X668" s="7"/>
    </row>
    <row r="669" spans="9:24" x14ac:dyDescent="0.25">
      <c r="I669" s="7"/>
      <c r="L669" s="7"/>
      <c r="Q669" s="7"/>
      <c r="R669" s="7"/>
      <c r="X669" s="7"/>
    </row>
    <row r="670" spans="9:24" x14ac:dyDescent="0.25">
      <c r="I670" s="7"/>
      <c r="L670" s="7"/>
      <c r="Q670" s="7"/>
      <c r="R670" s="7"/>
      <c r="X670" s="7"/>
    </row>
    <row r="671" spans="9:24" x14ac:dyDescent="0.25">
      <c r="I671" s="7"/>
      <c r="L671" s="7"/>
      <c r="Q671" s="7"/>
      <c r="R671" s="7"/>
      <c r="X671" s="7"/>
    </row>
    <row r="672" spans="9:24" x14ac:dyDescent="0.25">
      <c r="I672" s="7"/>
      <c r="L672" s="7"/>
      <c r="Q672" s="7"/>
      <c r="R672" s="7"/>
      <c r="X672" s="7"/>
    </row>
    <row r="673" spans="9:24" x14ac:dyDescent="0.25">
      <c r="I673" s="7"/>
      <c r="L673" s="7"/>
      <c r="Q673" s="7"/>
      <c r="R673" s="7"/>
      <c r="X673" s="7"/>
    </row>
    <row r="674" spans="9:24" x14ac:dyDescent="0.25">
      <c r="I674" s="7"/>
      <c r="L674" s="7"/>
      <c r="Q674" s="7"/>
      <c r="R674" s="7"/>
      <c r="X674" s="7"/>
    </row>
    <row r="675" spans="9:24" x14ac:dyDescent="0.25">
      <c r="I675" s="7"/>
      <c r="L675" s="7"/>
      <c r="Q675" s="7"/>
      <c r="R675" s="7"/>
      <c r="X675" s="7"/>
    </row>
    <row r="676" spans="9:24" x14ac:dyDescent="0.25">
      <c r="I676" s="7"/>
      <c r="L676" s="7"/>
      <c r="Q676" s="7"/>
      <c r="R676" s="7"/>
      <c r="X676" s="7"/>
    </row>
    <row r="677" spans="9:24" x14ac:dyDescent="0.25">
      <c r="I677" s="7"/>
      <c r="L677" s="7"/>
      <c r="Q677" s="7"/>
      <c r="R677" s="7"/>
      <c r="X677" s="7"/>
    </row>
    <row r="678" spans="9:24" x14ac:dyDescent="0.25">
      <c r="I678" s="7"/>
      <c r="L678" s="7"/>
      <c r="Q678" s="7"/>
      <c r="R678" s="7"/>
      <c r="X678" s="7"/>
    </row>
    <row r="679" spans="9:24" x14ac:dyDescent="0.25">
      <c r="I679" s="7"/>
      <c r="L679" s="7"/>
      <c r="Q679" s="7"/>
      <c r="R679" s="7"/>
      <c r="X679" s="7"/>
    </row>
    <row r="680" spans="9:24" x14ac:dyDescent="0.25">
      <c r="I680" s="7"/>
      <c r="L680" s="7"/>
      <c r="Q680" s="7"/>
      <c r="R680" s="7"/>
      <c r="X680" s="7"/>
    </row>
    <row r="681" spans="9:24" x14ac:dyDescent="0.25">
      <c r="I681" s="7"/>
      <c r="L681" s="7"/>
      <c r="Q681" s="7"/>
      <c r="R681" s="7"/>
      <c r="X681" s="7"/>
    </row>
    <row r="682" spans="9:24" x14ac:dyDescent="0.25">
      <c r="I682" s="7"/>
      <c r="L682" s="7"/>
      <c r="Q682" s="7"/>
      <c r="R682" s="7"/>
      <c r="X682" s="7"/>
    </row>
    <row r="683" spans="9:24" x14ac:dyDescent="0.25">
      <c r="I683" s="7"/>
      <c r="L683" s="7"/>
      <c r="Q683" s="7"/>
      <c r="R683" s="7"/>
      <c r="X683" s="7"/>
    </row>
    <row r="684" spans="9:24" x14ac:dyDescent="0.25">
      <c r="I684" s="7"/>
      <c r="L684" s="7"/>
      <c r="Q684" s="7"/>
      <c r="R684" s="7"/>
      <c r="X684" s="7"/>
    </row>
    <row r="685" spans="9:24" x14ac:dyDescent="0.25">
      <c r="I685" s="7"/>
      <c r="L685" s="7"/>
      <c r="Q685" s="7"/>
      <c r="R685" s="7"/>
      <c r="X685" s="7"/>
    </row>
    <row r="686" spans="9:24" x14ac:dyDescent="0.25">
      <c r="I686" s="7"/>
      <c r="L686" s="7"/>
      <c r="Q686" s="7"/>
      <c r="R686" s="7"/>
      <c r="X686" s="7"/>
    </row>
    <row r="687" spans="9:24" x14ac:dyDescent="0.25">
      <c r="I687" s="7"/>
      <c r="L687" s="7"/>
      <c r="Q687" s="7"/>
      <c r="R687" s="7"/>
      <c r="X687" s="7"/>
    </row>
    <row r="688" spans="9:24" x14ac:dyDescent="0.25">
      <c r="I688" s="7"/>
      <c r="L688" s="7"/>
      <c r="Q688" s="7"/>
      <c r="R688" s="7"/>
      <c r="X688" s="7"/>
    </row>
    <row r="689" spans="9:24" x14ac:dyDescent="0.25">
      <c r="I689" s="7"/>
      <c r="L689" s="7"/>
      <c r="Q689" s="7"/>
      <c r="R689" s="7"/>
      <c r="X689" s="7"/>
    </row>
    <row r="690" spans="9:24" x14ac:dyDescent="0.25">
      <c r="I690" s="7"/>
      <c r="L690" s="7"/>
      <c r="Q690" s="7"/>
      <c r="R690" s="7"/>
      <c r="X690" s="7"/>
    </row>
    <row r="691" spans="9:24" x14ac:dyDescent="0.25">
      <c r="I691" s="7"/>
      <c r="L691" s="7"/>
      <c r="Q691" s="7"/>
      <c r="R691" s="7"/>
      <c r="X691" s="7"/>
    </row>
    <row r="692" spans="9:24" x14ac:dyDescent="0.25">
      <c r="I692" s="7"/>
      <c r="L692" s="7"/>
      <c r="Q692" s="7"/>
      <c r="R692" s="7"/>
      <c r="X692" s="7"/>
    </row>
    <row r="693" spans="9:24" x14ac:dyDescent="0.25">
      <c r="I693" s="7"/>
      <c r="L693" s="7"/>
      <c r="Q693" s="7"/>
      <c r="R693" s="7"/>
      <c r="X693" s="7"/>
    </row>
    <row r="694" spans="9:24" x14ac:dyDescent="0.25">
      <c r="I694" s="7"/>
      <c r="L694" s="7"/>
      <c r="Q694" s="7"/>
      <c r="R694" s="7"/>
      <c r="X694" s="7"/>
    </row>
    <row r="695" spans="9:24" x14ac:dyDescent="0.25">
      <c r="I695" s="7"/>
      <c r="L695" s="7"/>
      <c r="Q695" s="7"/>
      <c r="R695" s="7"/>
      <c r="X695" s="7"/>
    </row>
    <row r="696" spans="9:24" x14ac:dyDescent="0.25">
      <c r="I696" s="7"/>
      <c r="L696" s="7"/>
      <c r="Q696" s="7"/>
      <c r="R696" s="7"/>
      <c r="X696" s="7"/>
    </row>
    <row r="697" spans="9:24" x14ac:dyDescent="0.25">
      <c r="I697" s="7"/>
      <c r="L697" s="7"/>
      <c r="Q697" s="7"/>
      <c r="R697" s="7"/>
      <c r="X697" s="7"/>
    </row>
    <row r="698" spans="9:24" x14ac:dyDescent="0.25">
      <c r="I698" s="7"/>
      <c r="L698" s="7"/>
      <c r="Q698" s="7"/>
      <c r="R698" s="7"/>
      <c r="X698" s="7"/>
    </row>
    <row r="699" spans="9:24" x14ac:dyDescent="0.25">
      <c r="I699" s="7"/>
      <c r="L699" s="7"/>
      <c r="Q699" s="7"/>
      <c r="R699" s="7"/>
      <c r="X699" s="7"/>
    </row>
    <row r="700" spans="9:24" x14ac:dyDescent="0.25">
      <c r="I700" s="7"/>
      <c r="L700" s="7"/>
      <c r="Q700" s="7"/>
      <c r="R700" s="7"/>
      <c r="X700" s="7"/>
    </row>
    <row r="701" spans="9:24" x14ac:dyDescent="0.25">
      <c r="I701" s="7"/>
      <c r="L701" s="7"/>
      <c r="Q701" s="7"/>
      <c r="R701" s="7"/>
      <c r="X701" s="7"/>
    </row>
    <row r="702" spans="9:24" x14ac:dyDescent="0.25">
      <c r="I702" s="7"/>
      <c r="L702" s="7"/>
      <c r="Q702" s="7"/>
      <c r="R702" s="7"/>
      <c r="X702" s="7"/>
    </row>
    <row r="703" spans="9:24" x14ac:dyDescent="0.25">
      <c r="I703" s="7"/>
      <c r="L703" s="7"/>
      <c r="Q703" s="7"/>
      <c r="R703" s="7"/>
      <c r="X703" s="7"/>
    </row>
    <row r="704" spans="9:24" x14ac:dyDescent="0.25">
      <c r="I704" s="7"/>
      <c r="L704" s="7"/>
      <c r="Q704" s="7"/>
      <c r="R704" s="7"/>
      <c r="X704" s="7"/>
    </row>
    <row r="705" spans="9:24" x14ac:dyDescent="0.25">
      <c r="I705" s="7"/>
      <c r="L705" s="7"/>
      <c r="Q705" s="7"/>
      <c r="R705" s="7"/>
      <c r="X705" s="7"/>
    </row>
    <row r="706" spans="9:24" x14ac:dyDescent="0.25">
      <c r="I706" s="7"/>
      <c r="L706" s="7"/>
      <c r="Q706" s="7"/>
      <c r="R706" s="7"/>
      <c r="X706" s="7"/>
    </row>
    <row r="707" spans="9:24" x14ac:dyDescent="0.25">
      <c r="I707" s="7"/>
      <c r="L707" s="7"/>
      <c r="Q707" s="7"/>
      <c r="R707" s="7"/>
      <c r="X707" s="7"/>
    </row>
    <row r="708" spans="9:24" x14ac:dyDescent="0.25">
      <c r="I708" s="7"/>
      <c r="L708" s="7"/>
      <c r="Q708" s="7"/>
      <c r="R708" s="7"/>
      <c r="X708" s="7"/>
    </row>
    <row r="709" spans="9:24" x14ac:dyDescent="0.25">
      <c r="I709" s="7"/>
      <c r="L709" s="7"/>
      <c r="Q709" s="7"/>
      <c r="R709" s="7"/>
      <c r="X709" s="7"/>
    </row>
    <row r="710" spans="9:24" x14ac:dyDescent="0.25">
      <c r="I710" s="7"/>
      <c r="L710" s="7"/>
      <c r="Q710" s="7"/>
      <c r="R710" s="7"/>
      <c r="X710" s="7"/>
    </row>
    <row r="711" spans="9:24" x14ac:dyDescent="0.25">
      <c r="I711" s="7"/>
      <c r="L711" s="7"/>
      <c r="Q711" s="7"/>
      <c r="R711" s="7"/>
      <c r="X711" s="7"/>
    </row>
    <row r="712" spans="9:24" x14ac:dyDescent="0.25">
      <c r="I712" s="7"/>
      <c r="L712" s="7"/>
      <c r="Q712" s="7"/>
      <c r="R712" s="7"/>
      <c r="X712" s="7"/>
    </row>
    <row r="713" spans="9:24" x14ac:dyDescent="0.25">
      <c r="I713" s="7"/>
      <c r="L713" s="7"/>
      <c r="Q713" s="7"/>
      <c r="R713" s="7"/>
      <c r="X713" s="7"/>
    </row>
    <row r="714" spans="9:24" x14ac:dyDescent="0.25">
      <c r="I714" s="7"/>
      <c r="L714" s="7"/>
      <c r="Q714" s="7"/>
      <c r="R714" s="7"/>
      <c r="X714" s="7"/>
    </row>
    <row r="715" spans="9:24" x14ac:dyDescent="0.25">
      <c r="I715" s="7"/>
      <c r="L715" s="7"/>
      <c r="Q715" s="7"/>
      <c r="R715" s="7"/>
      <c r="X715" s="7"/>
    </row>
    <row r="716" spans="9:24" x14ac:dyDescent="0.25">
      <c r="I716" s="7"/>
      <c r="L716" s="7"/>
      <c r="Q716" s="7"/>
      <c r="R716" s="7"/>
      <c r="X716" s="7"/>
    </row>
    <row r="717" spans="9:24" x14ac:dyDescent="0.25">
      <c r="I717" s="7"/>
      <c r="L717" s="7"/>
      <c r="Q717" s="7"/>
      <c r="R717" s="7"/>
      <c r="X717" s="7"/>
    </row>
    <row r="718" spans="9:24" x14ac:dyDescent="0.25">
      <c r="I718" s="7"/>
      <c r="L718" s="7"/>
      <c r="Q718" s="7"/>
      <c r="R718" s="7"/>
      <c r="X718" s="7"/>
    </row>
    <row r="719" spans="9:24" x14ac:dyDescent="0.25">
      <c r="I719" s="7"/>
      <c r="L719" s="7"/>
      <c r="Q719" s="7"/>
      <c r="R719" s="7"/>
      <c r="X719" s="7"/>
    </row>
    <row r="720" spans="9:24" x14ac:dyDescent="0.25">
      <c r="I720" s="7"/>
      <c r="L720" s="7"/>
      <c r="Q720" s="7"/>
      <c r="R720" s="7"/>
      <c r="X720" s="7"/>
    </row>
    <row r="721" spans="9:24" x14ac:dyDescent="0.25">
      <c r="I721" s="7"/>
      <c r="L721" s="7"/>
      <c r="Q721" s="7"/>
      <c r="R721" s="7"/>
      <c r="X721" s="7"/>
    </row>
    <row r="722" spans="9:24" x14ac:dyDescent="0.25">
      <c r="I722" s="7"/>
      <c r="L722" s="7"/>
      <c r="Q722" s="7"/>
      <c r="R722" s="7"/>
      <c r="X722" s="7"/>
    </row>
    <row r="723" spans="9:24" x14ac:dyDescent="0.25">
      <c r="I723" s="7"/>
      <c r="L723" s="7"/>
      <c r="Q723" s="7"/>
      <c r="R723" s="7"/>
      <c r="X723" s="7"/>
    </row>
    <row r="724" spans="9:24" x14ac:dyDescent="0.25">
      <c r="I724" s="7"/>
      <c r="L724" s="7"/>
      <c r="Q724" s="7"/>
      <c r="R724" s="7"/>
      <c r="X724" s="7"/>
    </row>
    <row r="725" spans="9:24" x14ac:dyDescent="0.25">
      <c r="I725" s="7"/>
      <c r="L725" s="7"/>
      <c r="Q725" s="7"/>
      <c r="R725" s="7"/>
      <c r="X725" s="7"/>
    </row>
    <row r="726" spans="9:24" x14ac:dyDescent="0.25">
      <c r="I726" s="7"/>
      <c r="L726" s="7"/>
      <c r="Q726" s="7"/>
      <c r="R726" s="7"/>
      <c r="X726" s="7"/>
    </row>
    <row r="727" spans="9:24" x14ac:dyDescent="0.25">
      <c r="I727" s="7"/>
      <c r="L727" s="7"/>
      <c r="Q727" s="7"/>
      <c r="R727" s="7"/>
      <c r="X727" s="7"/>
    </row>
    <row r="728" spans="9:24" x14ac:dyDescent="0.25">
      <c r="I728" s="7"/>
      <c r="L728" s="7"/>
      <c r="Q728" s="7"/>
      <c r="R728" s="7"/>
      <c r="X728" s="7"/>
    </row>
    <row r="729" spans="9:24" x14ac:dyDescent="0.25">
      <c r="I729" s="7"/>
      <c r="L729" s="7"/>
      <c r="Q729" s="7"/>
      <c r="R729" s="7"/>
      <c r="X729" s="7"/>
    </row>
    <row r="730" spans="9:24" x14ac:dyDescent="0.25">
      <c r="I730" s="7"/>
      <c r="L730" s="7"/>
      <c r="Q730" s="7"/>
      <c r="R730" s="7"/>
      <c r="X730" s="7"/>
    </row>
    <row r="731" spans="9:24" x14ac:dyDescent="0.25">
      <c r="I731" s="7"/>
      <c r="L731" s="7"/>
      <c r="Q731" s="7"/>
      <c r="R731" s="7"/>
      <c r="X731" s="7"/>
    </row>
    <row r="732" spans="9:24" x14ac:dyDescent="0.25">
      <c r="I732" s="7"/>
      <c r="L732" s="7"/>
      <c r="Q732" s="7"/>
      <c r="R732" s="7"/>
      <c r="X732" s="7"/>
    </row>
    <row r="733" spans="9:24" x14ac:dyDescent="0.25">
      <c r="I733" s="7"/>
      <c r="L733" s="7"/>
      <c r="Q733" s="7"/>
      <c r="R733" s="7"/>
      <c r="X733" s="7"/>
    </row>
    <row r="734" spans="9:24" x14ac:dyDescent="0.25">
      <c r="I734" s="7"/>
      <c r="L734" s="7"/>
      <c r="Q734" s="7"/>
      <c r="R734" s="7"/>
      <c r="X734" s="7"/>
    </row>
    <row r="735" spans="9:24" x14ac:dyDescent="0.25">
      <c r="I735" s="7"/>
      <c r="L735" s="7"/>
      <c r="Q735" s="7"/>
      <c r="R735" s="7"/>
      <c r="X735" s="7"/>
    </row>
    <row r="736" spans="9:24" x14ac:dyDescent="0.25">
      <c r="I736" s="7"/>
      <c r="L736" s="7"/>
      <c r="Q736" s="7"/>
      <c r="R736" s="7"/>
      <c r="X736" s="7"/>
    </row>
    <row r="737" spans="9:24" x14ac:dyDescent="0.25">
      <c r="I737" s="7"/>
      <c r="L737" s="7"/>
      <c r="Q737" s="7"/>
      <c r="R737" s="7"/>
      <c r="X737" s="7"/>
    </row>
    <row r="738" spans="9:24" x14ac:dyDescent="0.25">
      <c r="I738" s="7"/>
      <c r="L738" s="7"/>
      <c r="Q738" s="7"/>
      <c r="R738" s="7"/>
      <c r="X738" s="7"/>
    </row>
    <row r="739" spans="9:24" x14ac:dyDescent="0.25">
      <c r="I739" s="7"/>
      <c r="L739" s="7"/>
      <c r="Q739" s="7"/>
      <c r="R739" s="7"/>
      <c r="X739" s="7"/>
    </row>
    <row r="740" spans="9:24" x14ac:dyDescent="0.25">
      <c r="I740" s="7"/>
      <c r="L740" s="7"/>
      <c r="Q740" s="7"/>
      <c r="R740" s="7"/>
      <c r="X740" s="7"/>
    </row>
    <row r="741" spans="9:24" x14ac:dyDescent="0.25">
      <c r="I741" s="7"/>
      <c r="L741" s="7"/>
      <c r="Q741" s="7"/>
      <c r="R741" s="7"/>
      <c r="X741" s="7"/>
    </row>
    <row r="742" spans="9:24" x14ac:dyDescent="0.25">
      <c r="I742" s="7"/>
      <c r="L742" s="7"/>
      <c r="Q742" s="7"/>
      <c r="R742" s="7"/>
      <c r="X742" s="7"/>
    </row>
    <row r="743" spans="9:24" x14ac:dyDescent="0.25">
      <c r="I743" s="7"/>
      <c r="L743" s="7"/>
      <c r="Q743" s="7"/>
      <c r="R743" s="7"/>
      <c r="X743" s="7"/>
    </row>
    <row r="744" spans="9:24" x14ac:dyDescent="0.25">
      <c r="I744" s="7"/>
      <c r="L744" s="7"/>
      <c r="Q744" s="7"/>
      <c r="R744" s="7"/>
      <c r="X744" s="7"/>
    </row>
    <row r="745" spans="9:24" x14ac:dyDescent="0.25">
      <c r="I745" s="7"/>
      <c r="L745" s="7"/>
      <c r="Q745" s="7"/>
      <c r="R745" s="7"/>
      <c r="X745" s="7"/>
    </row>
    <row r="746" spans="9:24" x14ac:dyDescent="0.25">
      <c r="I746" s="7"/>
      <c r="L746" s="7"/>
      <c r="Q746" s="7"/>
      <c r="R746" s="7"/>
      <c r="X746" s="7"/>
    </row>
    <row r="747" spans="9:24" x14ac:dyDescent="0.25">
      <c r="I747" s="7"/>
      <c r="L747" s="7"/>
      <c r="Q747" s="7"/>
      <c r="R747" s="7"/>
      <c r="X747" s="7"/>
    </row>
    <row r="748" spans="9:24" x14ac:dyDescent="0.25">
      <c r="I748" s="7"/>
      <c r="L748" s="7"/>
      <c r="Q748" s="7"/>
      <c r="R748" s="7"/>
      <c r="X748" s="7"/>
    </row>
    <row r="749" spans="9:24" x14ac:dyDescent="0.25">
      <c r="I749" s="7"/>
      <c r="L749" s="7"/>
      <c r="Q749" s="7"/>
      <c r="R749" s="7"/>
      <c r="X749" s="7"/>
    </row>
    <row r="750" spans="9:24" x14ac:dyDescent="0.25">
      <c r="I750" s="7"/>
      <c r="L750" s="7"/>
      <c r="Q750" s="7"/>
      <c r="R750" s="7"/>
      <c r="X750" s="7"/>
    </row>
    <row r="751" spans="9:24" x14ac:dyDescent="0.25">
      <c r="I751" s="7"/>
      <c r="L751" s="7"/>
      <c r="Q751" s="7"/>
      <c r="R751" s="7"/>
      <c r="X751" s="7"/>
    </row>
    <row r="752" spans="9:24" x14ac:dyDescent="0.25">
      <c r="I752" s="7"/>
      <c r="L752" s="7"/>
      <c r="Q752" s="7"/>
      <c r="R752" s="7"/>
      <c r="X752" s="7"/>
    </row>
    <row r="753" spans="9:24" x14ac:dyDescent="0.25">
      <c r="I753" s="7"/>
      <c r="L753" s="7"/>
      <c r="Q753" s="7"/>
      <c r="R753" s="7"/>
      <c r="X753" s="7"/>
    </row>
    <row r="754" spans="9:24" x14ac:dyDescent="0.25">
      <c r="I754" s="7"/>
      <c r="L754" s="7"/>
      <c r="Q754" s="7"/>
      <c r="R754" s="7"/>
      <c r="X754" s="7"/>
    </row>
    <row r="755" spans="9:24" x14ac:dyDescent="0.25">
      <c r="I755" s="7"/>
      <c r="L755" s="7"/>
      <c r="Q755" s="7"/>
      <c r="R755" s="7"/>
      <c r="X755" s="7"/>
    </row>
    <row r="756" spans="9:24" x14ac:dyDescent="0.25">
      <c r="I756" s="7"/>
      <c r="L756" s="7"/>
      <c r="Q756" s="7"/>
      <c r="R756" s="7"/>
      <c r="X756" s="7"/>
    </row>
    <row r="757" spans="9:24" x14ac:dyDescent="0.25">
      <c r="I757" s="7"/>
      <c r="L757" s="7"/>
      <c r="Q757" s="7"/>
      <c r="R757" s="7"/>
      <c r="X757" s="7"/>
    </row>
    <row r="758" spans="9:24" x14ac:dyDescent="0.25">
      <c r="I758" s="7"/>
      <c r="L758" s="7"/>
      <c r="Q758" s="7"/>
      <c r="R758" s="7"/>
      <c r="X758" s="7"/>
    </row>
    <row r="759" spans="9:24" x14ac:dyDescent="0.25">
      <c r="I759" s="7"/>
      <c r="L759" s="7"/>
      <c r="Q759" s="7"/>
      <c r="R759" s="7"/>
      <c r="X759" s="7"/>
    </row>
    <row r="760" spans="9:24" x14ac:dyDescent="0.25">
      <c r="I760" s="7"/>
      <c r="L760" s="7"/>
      <c r="Q760" s="7"/>
      <c r="R760" s="7"/>
      <c r="X760" s="7"/>
    </row>
    <row r="761" spans="9:24" x14ac:dyDescent="0.25">
      <c r="I761" s="7"/>
      <c r="L761" s="7"/>
      <c r="Q761" s="7"/>
      <c r="R761" s="7"/>
      <c r="X761" s="7"/>
    </row>
    <row r="762" spans="9:24" x14ac:dyDescent="0.25">
      <c r="I762" s="7"/>
      <c r="L762" s="7"/>
      <c r="Q762" s="7"/>
      <c r="R762" s="7"/>
      <c r="X762" s="7"/>
    </row>
    <row r="763" spans="9:24" x14ac:dyDescent="0.25">
      <c r="I763" s="7"/>
      <c r="L763" s="7"/>
      <c r="Q763" s="7"/>
      <c r="R763" s="7"/>
      <c r="X763" s="7"/>
    </row>
    <row r="764" spans="9:24" x14ac:dyDescent="0.25">
      <c r="I764" s="7"/>
      <c r="L764" s="7"/>
      <c r="Q764" s="7"/>
      <c r="R764" s="7"/>
      <c r="X764" s="7"/>
    </row>
    <row r="765" spans="9:24" x14ac:dyDescent="0.25">
      <c r="I765" s="7"/>
      <c r="L765" s="7"/>
      <c r="Q765" s="7"/>
      <c r="R765" s="7"/>
      <c r="X765" s="7"/>
    </row>
    <row r="766" spans="9:24" x14ac:dyDescent="0.25">
      <c r="I766" s="7"/>
      <c r="L766" s="7"/>
      <c r="Q766" s="7"/>
      <c r="R766" s="7"/>
      <c r="X766" s="7"/>
    </row>
    <row r="767" spans="9:24" x14ac:dyDescent="0.25">
      <c r="I767" s="7"/>
      <c r="L767" s="7"/>
      <c r="Q767" s="7"/>
      <c r="R767" s="7"/>
      <c r="X767" s="7"/>
    </row>
    <row r="768" spans="9:24" x14ac:dyDescent="0.25">
      <c r="I768" s="7"/>
      <c r="L768" s="7"/>
      <c r="Q768" s="7"/>
      <c r="R768" s="7"/>
      <c r="X768" s="7"/>
    </row>
    <row r="769" spans="9:24" x14ac:dyDescent="0.25">
      <c r="I769" s="7"/>
      <c r="L769" s="7"/>
      <c r="Q769" s="7"/>
      <c r="R769" s="7"/>
      <c r="X769" s="7"/>
    </row>
    <row r="770" spans="9:24" x14ac:dyDescent="0.25">
      <c r="I770" s="7"/>
      <c r="L770" s="7"/>
      <c r="Q770" s="7"/>
      <c r="R770" s="7"/>
      <c r="X770" s="7"/>
    </row>
    <row r="771" spans="9:24" x14ac:dyDescent="0.25">
      <c r="I771" s="7"/>
      <c r="L771" s="7"/>
      <c r="Q771" s="7"/>
      <c r="R771" s="7"/>
      <c r="X771" s="7"/>
    </row>
    <row r="772" spans="9:24" x14ac:dyDescent="0.25">
      <c r="I772" s="7"/>
      <c r="L772" s="7"/>
      <c r="Q772" s="7"/>
      <c r="R772" s="7"/>
      <c r="X772" s="7"/>
    </row>
    <row r="773" spans="9:24" x14ac:dyDescent="0.25">
      <c r="I773" s="7"/>
      <c r="L773" s="7"/>
      <c r="Q773" s="7"/>
      <c r="R773" s="7"/>
      <c r="X773" s="7"/>
    </row>
    <row r="774" spans="9:24" x14ac:dyDescent="0.25">
      <c r="I774" s="7"/>
      <c r="L774" s="7"/>
      <c r="Q774" s="7"/>
      <c r="R774" s="7"/>
      <c r="X774" s="7"/>
    </row>
    <row r="775" spans="9:24" x14ac:dyDescent="0.25">
      <c r="I775" s="7"/>
      <c r="L775" s="7"/>
      <c r="Q775" s="7"/>
      <c r="R775" s="7"/>
      <c r="X775" s="7"/>
    </row>
    <row r="776" spans="9:24" x14ac:dyDescent="0.25">
      <c r="I776" s="7"/>
      <c r="L776" s="7"/>
      <c r="Q776" s="7"/>
      <c r="R776" s="7"/>
      <c r="X776" s="7"/>
    </row>
    <row r="777" spans="9:24" x14ac:dyDescent="0.25">
      <c r="I777" s="7"/>
      <c r="L777" s="7"/>
      <c r="Q777" s="7"/>
      <c r="R777" s="7"/>
      <c r="X777" s="7"/>
    </row>
    <row r="778" spans="9:24" x14ac:dyDescent="0.25">
      <c r="I778" s="7"/>
      <c r="L778" s="7"/>
      <c r="Q778" s="7"/>
      <c r="R778" s="7"/>
      <c r="X778" s="7"/>
    </row>
    <row r="779" spans="9:24" x14ac:dyDescent="0.25">
      <c r="I779" s="7"/>
      <c r="L779" s="7"/>
      <c r="Q779" s="7"/>
      <c r="R779" s="7"/>
      <c r="X779" s="7"/>
    </row>
    <row r="780" spans="9:24" x14ac:dyDescent="0.25">
      <c r="I780" s="7"/>
      <c r="L780" s="7"/>
      <c r="Q780" s="7"/>
      <c r="R780" s="7"/>
      <c r="X780" s="7"/>
    </row>
    <row r="781" spans="9:24" x14ac:dyDescent="0.25">
      <c r="I781" s="7"/>
      <c r="L781" s="7"/>
      <c r="Q781" s="7"/>
      <c r="R781" s="7"/>
      <c r="X781" s="7"/>
    </row>
    <row r="782" spans="9:24" x14ac:dyDescent="0.25">
      <c r="I782" s="7"/>
      <c r="L782" s="7"/>
      <c r="Q782" s="7"/>
      <c r="R782" s="7"/>
      <c r="X782" s="7"/>
    </row>
    <row r="783" spans="9:24" x14ac:dyDescent="0.25">
      <c r="I783" s="7"/>
      <c r="L783" s="7"/>
      <c r="Q783" s="7"/>
      <c r="R783" s="7"/>
      <c r="X783" s="7"/>
    </row>
    <row r="784" spans="9:24" x14ac:dyDescent="0.25">
      <c r="I784" s="7"/>
      <c r="L784" s="7"/>
      <c r="Q784" s="7"/>
      <c r="R784" s="7"/>
      <c r="X784" s="7"/>
    </row>
    <row r="785" spans="9:24" x14ac:dyDescent="0.25">
      <c r="I785" s="7"/>
      <c r="L785" s="7"/>
      <c r="Q785" s="7"/>
      <c r="R785" s="7"/>
      <c r="X785" s="7"/>
    </row>
    <row r="786" spans="9:24" x14ac:dyDescent="0.25">
      <c r="I786" s="7"/>
      <c r="L786" s="7"/>
      <c r="Q786" s="7"/>
      <c r="R786" s="7"/>
      <c r="X786" s="7"/>
    </row>
    <row r="787" spans="9:24" x14ac:dyDescent="0.25">
      <c r="I787" s="7"/>
      <c r="L787" s="7"/>
      <c r="Q787" s="7"/>
      <c r="R787" s="7"/>
      <c r="X787" s="7"/>
    </row>
    <row r="788" spans="9:24" x14ac:dyDescent="0.25">
      <c r="I788" s="7"/>
      <c r="L788" s="7"/>
      <c r="Q788" s="7"/>
      <c r="R788" s="7"/>
      <c r="X788" s="7"/>
    </row>
    <row r="789" spans="9:24" x14ac:dyDescent="0.25">
      <c r="I789" s="7"/>
      <c r="L789" s="7"/>
      <c r="Q789" s="7"/>
      <c r="R789" s="7"/>
      <c r="X789" s="7"/>
    </row>
    <row r="790" spans="9:24" x14ac:dyDescent="0.25">
      <c r="I790" s="7"/>
      <c r="L790" s="7"/>
      <c r="Q790" s="7"/>
      <c r="R790" s="7"/>
      <c r="X790" s="7"/>
    </row>
    <row r="791" spans="9:24" x14ac:dyDescent="0.25">
      <c r="I791" s="7"/>
      <c r="L791" s="7"/>
      <c r="Q791" s="7"/>
      <c r="R791" s="7"/>
      <c r="X791" s="7"/>
    </row>
    <row r="792" spans="9:24" x14ac:dyDescent="0.25">
      <c r="I792" s="7"/>
      <c r="L792" s="7"/>
      <c r="Q792" s="7"/>
      <c r="R792" s="7"/>
      <c r="X792" s="7"/>
    </row>
    <row r="793" spans="9:24" x14ac:dyDescent="0.25">
      <c r="I793" s="7"/>
      <c r="L793" s="7"/>
      <c r="Q793" s="7"/>
      <c r="R793" s="7"/>
      <c r="X793" s="7"/>
    </row>
    <row r="794" spans="9:24" x14ac:dyDescent="0.25">
      <c r="I794" s="7"/>
      <c r="L794" s="7"/>
      <c r="Q794" s="7"/>
      <c r="R794" s="7"/>
      <c r="X794" s="7"/>
    </row>
    <row r="795" spans="9:24" x14ac:dyDescent="0.25">
      <c r="I795" s="7"/>
      <c r="L795" s="7"/>
      <c r="Q795" s="7"/>
      <c r="R795" s="7"/>
      <c r="X795" s="7"/>
    </row>
    <row r="796" spans="9:24" x14ac:dyDescent="0.25">
      <c r="I796" s="7"/>
      <c r="L796" s="7"/>
      <c r="Q796" s="7"/>
      <c r="R796" s="7"/>
      <c r="X796" s="7"/>
    </row>
    <row r="797" spans="9:24" x14ac:dyDescent="0.25">
      <c r="I797" s="7"/>
      <c r="L797" s="7"/>
      <c r="Q797" s="7"/>
      <c r="R797" s="7"/>
      <c r="X797" s="7"/>
    </row>
    <row r="798" spans="9:24" x14ac:dyDescent="0.25">
      <c r="I798" s="7"/>
      <c r="L798" s="7"/>
      <c r="Q798" s="7"/>
      <c r="R798" s="7"/>
      <c r="X798" s="7"/>
    </row>
    <row r="799" spans="9:24" x14ac:dyDescent="0.25">
      <c r="I799" s="7"/>
      <c r="L799" s="7"/>
      <c r="Q799" s="7"/>
      <c r="R799" s="7"/>
      <c r="X799" s="7"/>
    </row>
    <row r="800" spans="9:24" x14ac:dyDescent="0.25">
      <c r="I800" s="7"/>
      <c r="L800" s="7"/>
      <c r="Q800" s="7"/>
      <c r="R800" s="7"/>
      <c r="X800" s="7"/>
    </row>
    <row r="801" spans="9:24" x14ac:dyDescent="0.25">
      <c r="I801" s="7"/>
      <c r="L801" s="7"/>
      <c r="Q801" s="7"/>
      <c r="R801" s="7"/>
      <c r="X801" s="7"/>
    </row>
    <row r="802" spans="9:24" x14ac:dyDescent="0.25">
      <c r="I802" s="7"/>
      <c r="L802" s="7"/>
      <c r="Q802" s="7"/>
      <c r="R802" s="7"/>
      <c r="X802" s="7"/>
    </row>
    <row r="803" spans="9:24" x14ac:dyDescent="0.25">
      <c r="I803" s="7"/>
      <c r="L803" s="7"/>
      <c r="Q803" s="7"/>
      <c r="R803" s="7"/>
      <c r="X803" s="7"/>
    </row>
    <row r="804" spans="9:24" x14ac:dyDescent="0.25">
      <c r="I804" s="7"/>
      <c r="L804" s="7"/>
      <c r="Q804" s="7"/>
      <c r="R804" s="7"/>
      <c r="X804" s="7"/>
    </row>
    <row r="805" spans="9:24" x14ac:dyDescent="0.25">
      <c r="I805" s="7"/>
      <c r="L805" s="7"/>
      <c r="Q805" s="7"/>
      <c r="R805" s="7"/>
      <c r="X805" s="7"/>
    </row>
    <row r="806" spans="9:24" x14ac:dyDescent="0.25">
      <c r="I806" s="7"/>
      <c r="L806" s="7"/>
      <c r="Q806" s="7"/>
      <c r="R806" s="7"/>
      <c r="X806" s="7"/>
    </row>
    <row r="807" spans="9:24" x14ac:dyDescent="0.25">
      <c r="I807" s="7"/>
      <c r="L807" s="7"/>
      <c r="Q807" s="7"/>
      <c r="R807" s="7"/>
      <c r="X807" s="7"/>
    </row>
    <row r="808" spans="9:24" x14ac:dyDescent="0.25">
      <c r="I808" s="7"/>
      <c r="L808" s="7"/>
      <c r="Q808" s="7"/>
      <c r="R808" s="7"/>
      <c r="X808" s="7"/>
    </row>
    <row r="809" spans="9:24" x14ac:dyDescent="0.25">
      <c r="I809" s="7"/>
      <c r="L809" s="7"/>
      <c r="Q809" s="7"/>
      <c r="R809" s="7"/>
      <c r="X809" s="7"/>
    </row>
    <row r="810" spans="9:24" x14ac:dyDescent="0.25">
      <c r="I810" s="7"/>
      <c r="L810" s="7"/>
      <c r="Q810" s="7"/>
      <c r="R810" s="7"/>
      <c r="X810" s="7"/>
    </row>
    <row r="811" spans="9:24" x14ac:dyDescent="0.25">
      <c r="I811" s="7"/>
      <c r="L811" s="7"/>
      <c r="Q811" s="7"/>
      <c r="R811" s="7"/>
      <c r="X811" s="7"/>
    </row>
    <row r="812" spans="9:24" x14ac:dyDescent="0.25">
      <c r="I812" s="7"/>
      <c r="L812" s="7"/>
      <c r="Q812" s="7"/>
      <c r="R812" s="7"/>
      <c r="X812" s="7"/>
    </row>
    <row r="813" spans="9:24" x14ac:dyDescent="0.25">
      <c r="I813" s="7"/>
      <c r="L813" s="7"/>
      <c r="Q813" s="7"/>
      <c r="R813" s="7"/>
      <c r="X813" s="7"/>
    </row>
    <row r="814" spans="9:24" x14ac:dyDescent="0.25">
      <c r="I814" s="7"/>
      <c r="L814" s="7"/>
      <c r="Q814" s="7"/>
      <c r="R814" s="7"/>
      <c r="X814" s="7"/>
    </row>
    <row r="815" spans="9:24" x14ac:dyDescent="0.25">
      <c r="I815" s="7"/>
      <c r="L815" s="7"/>
      <c r="Q815" s="7"/>
      <c r="R815" s="7"/>
      <c r="X815" s="7"/>
    </row>
    <row r="816" spans="9:24" x14ac:dyDescent="0.25">
      <c r="I816" s="7"/>
      <c r="L816" s="7"/>
      <c r="Q816" s="7"/>
      <c r="R816" s="7"/>
      <c r="X816" s="7"/>
    </row>
    <row r="817" spans="9:24" x14ac:dyDescent="0.25">
      <c r="I817" s="7"/>
      <c r="L817" s="7"/>
      <c r="Q817" s="7"/>
      <c r="R817" s="7"/>
      <c r="X817" s="7"/>
    </row>
    <row r="818" spans="9:24" x14ac:dyDescent="0.25">
      <c r="I818" s="7"/>
      <c r="L818" s="7"/>
      <c r="Q818" s="7"/>
      <c r="R818" s="7"/>
      <c r="X818" s="7"/>
    </row>
    <row r="819" spans="9:24" x14ac:dyDescent="0.25">
      <c r="I819" s="7"/>
      <c r="L819" s="7"/>
      <c r="Q819" s="7"/>
      <c r="R819" s="7"/>
      <c r="X819" s="7"/>
    </row>
    <row r="820" spans="9:24" x14ac:dyDescent="0.25">
      <c r="I820" s="7"/>
      <c r="L820" s="7"/>
      <c r="Q820" s="7"/>
      <c r="R820" s="7"/>
      <c r="X820" s="7"/>
    </row>
    <row r="821" spans="9:24" x14ac:dyDescent="0.25">
      <c r="I821" s="7"/>
      <c r="L821" s="7"/>
      <c r="Q821" s="7"/>
      <c r="R821" s="7"/>
      <c r="X821" s="7"/>
    </row>
    <row r="822" spans="9:24" x14ac:dyDescent="0.25">
      <c r="I822" s="7"/>
      <c r="L822" s="7"/>
      <c r="Q822" s="7"/>
      <c r="R822" s="7"/>
      <c r="X822" s="7"/>
    </row>
    <row r="823" spans="9:24" x14ac:dyDescent="0.25">
      <c r="I823" s="7"/>
      <c r="L823" s="7"/>
      <c r="Q823" s="7"/>
      <c r="R823" s="7"/>
      <c r="X823" s="7"/>
    </row>
    <row r="824" spans="9:24" x14ac:dyDescent="0.25">
      <c r="I824" s="7"/>
      <c r="L824" s="7"/>
      <c r="Q824" s="7"/>
      <c r="R824" s="7"/>
      <c r="X824" s="7"/>
    </row>
    <row r="825" spans="9:24" x14ac:dyDescent="0.25">
      <c r="I825" s="7"/>
      <c r="L825" s="7"/>
      <c r="Q825" s="7"/>
      <c r="R825" s="7"/>
      <c r="X825" s="7"/>
    </row>
    <row r="826" spans="9:24" x14ac:dyDescent="0.25">
      <c r="I826" s="7"/>
      <c r="L826" s="7"/>
      <c r="Q826" s="7"/>
      <c r="R826" s="7"/>
      <c r="X826" s="7"/>
    </row>
    <row r="827" spans="9:24" x14ac:dyDescent="0.25">
      <c r="I827" s="7"/>
      <c r="L827" s="7"/>
      <c r="Q827" s="7"/>
      <c r="R827" s="7"/>
      <c r="X827" s="7"/>
    </row>
    <row r="828" spans="9:24" x14ac:dyDescent="0.25">
      <c r="I828" s="7"/>
      <c r="L828" s="7"/>
      <c r="Q828" s="7"/>
      <c r="R828" s="7"/>
      <c r="X828" s="7"/>
    </row>
    <row r="829" spans="9:24" x14ac:dyDescent="0.25">
      <c r="I829" s="7"/>
      <c r="L829" s="7"/>
      <c r="Q829" s="7"/>
      <c r="R829" s="7"/>
      <c r="X829" s="7"/>
    </row>
    <row r="830" spans="9:24" x14ac:dyDescent="0.25">
      <c r="I830" s="7"/>
      <c r="L830" s="7"/>
      <c r="Q830" s="7"/>
      <c r="R830" s="7"/>
      <c r="X830" s="7"/>
    </row>
    <row r="831" spans="9:24" x14ac:dyDescent="0.25">
      <c r="I831" s="7"/>
      <c r="L831" s="7"/>
      <c r="Q831" s="7"/>
      <c r="R831" s="7"/>
      <c r="X831" s="7"/>
    </row>
    <row r="832" spans="9:24" x14ac:dyDescent="0.25">
      <c r="I832" s="7"/>
      <c r="L832" s="7"/>
      <c r="Q832" s="7"/>
      <c r="R832" s="7"/>
      <c r="X832" s="7"/>
    </row>
    <row r="833" spans="9:24" x14ac:dyDescent="0.25">
      <c r="I833" s="7"/>
      <c r="L833" s="7"/>
      <c r="Q833" s="7"/>
      <c r="R833" s="7"/>
      <c r="X833" s="7"/>
    </row>
    <row r="834" spans="9:24" x14ac:dyDescent="0.25">
      <c r="I834" s="7"/>
      <c r="L834" s="7"/>
      <c r="Q834" s="7"/>
      <c r="R834" s="7"/>
      <c r="X834" s="7"/>
    </row>
    <row r="835" spans="9:24" x14ac:dyDescent="0.25">
      <c r="I835" s="7"/>
      <c r="L835" s="7"/>
      <c r="Q835" s="7"/>
      <c r="R835" s="7"/>
      <c r="X835" s="7"/>
    </row>
    <row r="836" spans="9:24" x14ac:dyDescent="0.25">
      <c r="I836" s="7"/>
      <c r="L836" s="7"/>
      <c r="Q836" s="7"/>
      <c r="R836" s="7"/>
      <c r="X836" s="7"/>
    </row>
    <row r="837" spans="9:24" x14ac:dyDescent="0.25">
      <c r="I837" s="7"/>
      <c r="L837" s="7"/>
      <c r="Q837" s="7"/>
      <c r="R837" s="7"/>
      <c r="X837" s="7"/>
    </row>
    <row r="838" spans="9:24" x14ac:dyDescent="0.25">
      <c r="I838" s="7"/>
      <c r="L838" s="7"/>
      <c r="Q838" s="7"/>
      <c r="R838" s="7"/>
      <c r="X838" s="7"/>
    </row>
    <row r="839" spans="9:24" x14ac:dyDescent="0.25">
      <c r="I839" s="7"/>
      <c r="L839" s="7"/>
      <c r="Q839" s="7"/>
      <c r="R839" s="7"/>
      <c r="X839" s="7"/>
    </row>
    <row r="840" spans="9:24" x14ac:dyDescent="0.25">
      <c r="I840" s="7"/>
      <c r="L840" s="7"/>
      <c r="Q840" s="7"/>
      <c r="R840" s="7"/>
      <c r="X840" s="7"/>
    </row>
    <row r="841" spans="9:24" x14ac:dyDescent="0.25">
      <c r="I841" s="7"/>
      <c r="L841" s="7"/>
      <c r="Q841" s="7"/>
      <c r="R841" s="7"/>
      <c r="X841" s="7"/>
    </row>
    <row r="842" spans="9:24" x14ac:dyDescent="0.25">
      <c r="I842" s="7"/>
      <c r="L842" s="7"/>
      <c r="Q842" s="7"/>
      <c r="R842" s="7"/>
      <c r="X842" s="7"/>
    </row>
    <row r="843" spans="9:24" x14ac:dyDescent="0.25">
      <c r="I843" s="7"/>
      <c r="L843" s="7"/>
      <c r="Q843" s="7"/>
      <c r="R843" s="7"/>
      <c r="X843" s="7"/>
    </row>
    <row r="844" spans="9:24" x14ac:dyDescent="0.25">
      <c r="I844" s="7"/>
      <c r="L844" s="7"/>
      <c r="Q844" s="7"/>
      <c r="R844" s="7"/>
      <c r="X844" s="7"/>
    </row>
    <row r="845" spans="9:24" x14ac:dyDescent="0.25">
      <c r="I845" s="7"/>
      <c r="L845" s="7"/>
      <c r="Q845" s="7"/>
      <c r="R845" s="7"/>
      <c r="X845" s="7"/>
    </row>
    <row r="846" spans="9:24" x14ac:dyDescent="0.25">
      <c r="I846" s="7"/>
      <c r="L846" s="7"/>
      <c r="Q846" s="7"/>
      <c r="R846" s="7"/>
      <c r="X846" s="7"/>
    </row>
    <row r="847" spans="9:24" x14ac:dyDescent="0.25">
      <c r="I847" s="7"/>
      <c r="L847" s="7"/>
      <c r="Q847" s="7"/>
      <c r="R847" s="7"/>
      <c r="X847" s="7"/>
    </row>
    <row r="848" spans="9:24" x14ac:dyDescent="0.25">
      <c r="I848" s="7"/>
      <c r="L848" s="7"/>
      <c r="Q848" s="7"/>
      <c r="R848" s="7"/>
      <c r="X848" s="7"/>
    </row>
    <row r="849" spans="9:24" x14ac:dyDescent="0.25">
      <c r="I849" s="7"/>
      <c r="L849" s="7"/>
      <c r="Q849" s="7"/>
      <c r="R849" s="7"/>
      <c r="X849" s="7"/>
    </row>
    <row r="850" spans="9:24" x14ac:dyDescent="0.25">
      <c r="I850" s="7"/>
      <c r="L850" s="7"/>
      <c r="Q850" s="7"/>
      <c r="R850" s="7"/>
      <c r="X850" s="7"/>
    </row>
    <row r="851" spans="9:24" x14ac:dyDescent="0.25">
      <c r="I851" s="7"/>
      <c r="L851" s="7"/>
      <c r="Q851" s="7"/>
      <c r="R851" s="7"/>
      <c r="X851" s="7"/>
    </row>
    <row r="852" spans="9:24" x14ac:dyDescent="0.25">
      <c r="I852" s="7"/>
      <c r="L852" s="7"/>
      <c r="Q852" s="7"/>
      <c r="R852" s="7"/>
      <c r="X852" s="7"/>
    </row>
    <row r="853" spans="9:24" x14ac:dyDescent="0.25">
      <c r="I853" s="7"/>
      <c r="L853" s="7"/>
      <c r="Q853" s="7"/>
      <c r="R853" s="7"/>
      <c r="X853" s="7"/>
    </row>
    <row r="854" spans="9:24" x14ac:dyDescent="0.25">
      <c r="I854" s="7"/>
      <c r="L854" s="7"/>
      <c r="Q854" s="7"/>
      <c r="R854" s="7"/>
      <c r="X854" s="7"/>
    </row>
    <row r="855" spans="9:24" x14ac:dyDescent="0.25">
      <c r="I855" s="7"/>
      <c r="L855" s="7"/>
      <c r="Q855" s="7"/>
      <c r="R855" s="7"/>
      <c r="X855" s="7"/>
    </row>
    <row r="856" spans="9:24" x14ac:dyDescent="0.25">
      <c r="I856" s="7"/>
      <c r="L856" s="7"/>
      <c r="Q856" s="7"/>
      <c r="R856" s="7"/>
      <c r="X856" s="7"/>
    </row>
    <row r="857" spans="9:24" x14ac:dyDescent="0.25">
      <c r="I857" s="7"/>
      <c r="L857" s="7"/>
      <c r="Q857" s="7"/>
      <c r="R857" s="7"/>
      <c r="X857" s="7"/>
    </row>
    <row r="858" spans="9:24" x14ac:dyDescent="0.25">
      <c r="I858" s="7"/>
      <c r="L858" s="7"/>
      <c r="Q858" s="7"/>
      <c r="R858" s="7"/>
      <c r="X858" s="7"/>
    </row>
    <row r="859" spans="9:24" x14ac:dyDescent="0.25">
      <c r="I859" s="7"/>
      <c r="L859" s="7"/>
      <c r="Q859" s="7"/>
      <c r="R859" s="7"/>
      <c r="X859" s="7"/>
    </row>
    <row r="860" spans="9:24" x14ac:dyDescent="0.25">
      <c r="I860" s="7"/>
      <c r="L860" s="7"/>
      <c r="Q860" s="7"/>
      <c r="R860" s="7"/>
      <c r="X860" s="7"/>
    </row>
    <row r="861" spans="9:24" x14ac:dyDescent="0.25">
      <c r="I861" s="7"/>
      <c r="L861" s="7"/>
      <c r="Q861" s="7"/>
      <c r="R861" s="7"/>
      <c r="X861" s="7"/>
    </row>
    <row r="862" spans="9:24" x14ac:dyDescent="0.25">
      <c r="I862" s="7"/>
      <c r="L862" s="7"/>
      <c r="Q862" s="7"/>
      <c r="R862" s="7"/>
      <c r="X862" s="7"/>
    </row>
    <row r="863" spans="9:24" x14ac:dyDescent="0.25">
      <c r="I863" s="7"/>
      <c r="L863" s="7"/>
      <c r="Q863" s="7"/>
      <c r="R863" s="7"/>
      <c r="X863" s="7"/>
    </row>
    <row r="864" spans="9:24" x14ac:dyDescent="0.25">
      <c r="I864" s="7"/>
      <c r="L864" s="7"/>
      <c r="Q864" s="7"/>
      <c r="R864" s="7"/>
      <c r="X864" s="7"/>
    </row>
    <row r="865" spans="9:24" x14ac:dyDescent="0.25">
      <c r="I865" s="7"/>
      <c r="L865" s="7"/>
      <c r="Q865" s="7"/>
      <c r="R865" s="7"/>
      <c r="X865" s="7"/>
    </row>
    <row r="866" spans="9:24" x14ac:dyDescent="0.25">
      <c r="I866" s="7"/>
      <c r="L866" s="7"/>
      <c r="Q866" s="7"/>
      <c r="R866" s="7"/>
      <c r="X866" s="7"/>
    </row>
    <row r="867" spans="9:24" x14ac:dyDescent="0.25">
      <c r="I867" s="7"/>
      <c r="L867" s="7"/>
      <c r="Q867" s="7"/>
      <c r="R867" s="7"/>
      <c r="X867" s="7"/>
    </row>
    <row r="868" spans="9:24" x14ac:dyDescent="0.25">
      <c r="I868" s="7"/>
      <c r="L868" s="7"/>
      <c r="Q868" s="7"/>
      <c r="R868" s="7"/>
      <c r="X868" s="7"/>
    </row>
    <row r="869" spans="9:24" x14ac:dyDescent="0.25">
      <c r="I869" s="7"/>
      <c r="L869" s="7"/>
      <c r="Q869" s="7"/>
      <c r="R869" s="7"/>
      <c r="X869" s="7"/>
    </row>
    <row r="870" spans="9:24" x14ac:dyDescent="0.25">
      <c r="I870" s="7"/>
      <c r="L870" s="7"/>
      <c r="Q870" s="7"/>
      <c r="R870" s="7"/>
      <c r="X870" s="7"/>
    </row>
    <row r="871" spans="9:24" x14ac:dyDescent="0.25">
      <c r="I871" s="7"/>
      <c r="L871" s="7"/>
      <c r="Q871" s="7"/>
      <c r="R871" s="7"/>
      <c r="X871" s="7"/>
    </row>
    <row r="872" spans="9:24" x14ac:dyDescent="0.25">
      <c r="I872" s="7"/>
      <c r="L872" s="7"/>
      <c r="Q872" s="7"/>
      <c r="R872" s="7"/>
      <c r="X872" s="7"/>
    </row>
    <row r="873" spans="9:24" x14ac:dyDescent="0.25">
      <c r="I873" s="7"/>
      <c r="L873" s="7"/>
      <c r="Q873" s="7"/>
      <c r="R873" s="7"/>
      <c r="X873" s="7"/>
    </row>
    <row r="874" spans="9:24" x14ac:dyDescent="0.25">
      <c r="I874" s="7"/>
      <c r="L874" s="7"/>
      <c r="Q874" s="7"/>
      <c r="R874" s="7"/>
      <c r="X874" s="7"/>
    </row>
    <row r="875" spans="9:24" x14ac:dyDescent="0.25">
      <c r="I875" s="7"/>
      <c r="L875" s="7"/>
      <c r="Q875" s="7"/>
      <c r="R875" s="7"/>
      <c r="X875" s="7"/>
    </row>
    <row r="876" spans="9:24" x14ac:dyDescent="0.25">
      <c r="I876" s="7"/>
      <c r="L876" s="7"/>
      <c r="Q876" s="7"/>
      <c r="R876" s="7"/>
      <c r="X876" s="7"/>
    </row>
    <row r="877" spans="9:24" x14ac:dyDescent="0.25">
      <c r="I877" s="7"/>
      <c r="L877" s="7"/>
      <c r="Q877" s="7"/>
      <c r="R877" s="7"/>
      <c r="X877" s="7"/>
    </row>
    <row r="878" spans="9:24" x14ac:dyDescent="0.25">
      <c r="I878" s="7"/>
      <c r="L878" s="7"/>
      <c r="Q878" s="7"/>
      <c r="R878" s="7"/>
      <c r="X878" s="7"/>
    </row>
    <row r="879" spans="9:24" x14ac:dyDescent="0.25">
      <c r="I879" s="7"/>
      <c r="L879" s="7"/>
      <c r="Q879" s="7"/>
      <c r="R879" s="7"/>
      <c r="X879" s="7"/>
    </row>
    <row r="880" spans="9:24" x14ac:dyDescent="0.25">
      <c r="I880" s="7"/>
      <c r="L880" s="7"/>
      <c r="Q880" s="7"/>
      <c r="R880" s="7"/>
      <c r="X880" s="7"/>
    </row>
    <row r="881" spans="9:24" x14ac:dyDescent="0.25">
      <c r="I881" s="7"/>
      <c r="L881" s="7"/>
      <c r="Q881" s="7"/>
      <c r="R881" s="7"/>
      <c r="X881" s="7"/>
    </row>
    <row r="882" spans="9:24" x14ac:dyDescent="0.25">
      <c r="I882" s="7"/>
      <c r="L882" s="7"/>
      <c r="Q882" s="7"/>
      <c r="R882" s="7"/>
      <c r="X882" s="7"/>
    </row>
    <row r="883" spans="9:24" x14ac:dyDescent="0.25">
      <c r="I883" s="7"/>
      <c r="L883" s="7"/>
      <c r="Q883" s="7"/>
      <c r="R883" s="7"/>
      <c r="X883" s="7"/>
    </row>
    <row r="884" spans="9:24" x14ac:dyDescent="0.25">
      <c r="I884" s="7"/>
      <c r="L884" s="7"/>
      <c r="Q884" s="7"/>
      <c r="R884" s="7"/>
      <c r="X884" s="7"/>
    </row>
    <row r="885" spans="9:24" x14ac:dyDescent="0.25">
      <c r="I885" s="7"/>
      <c r="L885" s="7"/>
      <c r="Q885" s="7"/>
      <c r="R885" s="7"/>
      <c r="X885" s="7"/>
    </row>
    <row r="886" spans="9:24" x14ac:dyDescent="0.25">
      <c r="I886" s="7"/>
      <c r="L886" s="7"/>
      <c r="Q886" s="7"/>
      <c r="R886" s="7"/>
      <c r="X886" s="7"/>
    </row>
    <row r="887" spans="9:24" x14ac:dyDescent="0.25">
      <c r="I887" s="7"/>
      <c r="L887" s="7"/>
      <c r="Q887" s="7"/>
      <c r="R887" s="7"/>
      <c r="X887" s="7"/>
    </row>
    <row r="888" spans="9:24" x14ac:dyDescent="0.25">
      <c r="I888" s="7"/>
      <c r="L888" s="7"/>
      <c r="Q888" s="7"/>
      <c r="R888" s="7"/>
      <c r="X888" s="7"/>
    </row>
    <row r="889" spans="9:24" x14ac:dyDescent="0.25">
      <c r="I889" s="7"/>
      <c r="L889" s="7"/>
      <c r="Q889" s="7"/>
      <c r="R889" s="7"/>
      <c r="X889" s="7"/>
    </row>
    <row r="890" spans="9:24" x14ac:dyDescent="0.25">
      <c r="I890" s="7"/>
      <c r="L890" s="7"/>
      <c r="Q890" s="7"/>
      <c r="R890" s="7"/>
      <c r="X890" s="7"/>
    </row>
    <row r="891" spans="9:24" x14ac:dyDescent="0.25">
      <c r="I891" s="7"/>
      <c r="L891" s="7"/>
      <c r="Q891" s="7"/>
      <c r="R891" s="7"/>
      <c r="X891" s="7"/>
    </row>
    <row r="892" spans="9:24" x14ac:dyDescent="0.25">
      <c r="I892" s="7"/>
      <c r="L892" s="7"/>
      <c r="Q892" s="7"/>
      <c r="R892" s="7"/>
      <c r="X892" s="7"/>
    </row>
    <row r="893" spans="9:24" x14ac:dyDescent="0.25">
      <c r="I893" s="7"/>
      <c r="L893" s="7"/>
      <c r="Q893" s="7"/>
      <c r="R893" s="7"/>
      <c r="X893" s="7"/>
    </row>
    <row r="894" spans="9:24" x14ac:dyDescent="0.25">
      <c r="I894" s="7"/>
      <c r="L894" s="7"/>
      <c r="Q894" s="7"/>
      <c r="R894" s="7"/>
      <c r="X894" s="7"/>
    </row>
    <row r="895" spans="9:24" x14ac:dyDescent="0.25">
      <c r="I895" s="7"/>
      <c r="L895" s="7"/>
      <c r="Q895" s="7"/>
      <c r="R895" s="7"/>
      <c r="X895" s="7"/>
    </row>
    <row r="896" spans="9:24" x14ac:dyDescent="0.25">
      <c r="I896" s="7"/>
      <c r="L896" s="7"/>
      <c r="Q896" s="7"/>
      <c r="R896" s="7"/>
      <c r="X896" s="7"/>
    </row>
    <row r="897" spans="9:24" x14ac:dyDescent="0.25">
      <c r="I897" s="7"/>
      <c r="L897" s="7"/>
      <c r="Q897" s="7"/>
      <c r="R897" s="7"/>
      <c r="X897" s="7"/>
    </row>
    <row r="898" spans="9:24" x14ac:dyDescent="0.25">
      <c r="I898" s="7"/>
      <c r="L898" s="7"/>
      <c r="Q898" s="7"/>
      <c r="R898" s="7"/>
      <c r="X898" s="7"/>
    </row>
    <row r="899" spans="9:24" x14ac:dyDescent="0.25">
      <c r="I899" s="7"/>
      <c r="L899" s="7"/>
      <c r="Q899" s="7"/>
      <c r="R899" s="7"/>
      <c r="X899" s="7"/>
    </row>
    <row r="900" spans="9:24" x14ac:dyDescent="0.25">
      <c r="I900" s="7"/>
      <c r="L900" s="7"/>
      <c r="Q900" s="7"/>
      <c r="R900" s="7"/>
      <c r="X900" s="7"/>
    </row>
    <row r="901" spans="9:24" x14ac:dyDescent="0.25">
      <c r="I901" s="7"/>
      <c r="L901" s="7"/>
      <c r="Q901" s="7"/>
      <c r="R901" s="7"/>
      <c r="X901" s="7"/>
    </row>
    <row r="902" spans="9:24" x14ac:dyDescent="0.25">
      <c r="I902" s="7"/>
      <c r="L902" s="7"/>
      <c r="Q902" s="7"/>
      <c r="R902" s="7"/>
      <c r="X902" s="7"/>
    </row>
    <row r="903" spans="9:24" x14ac:dyDescent="0.25">
      <c r="I903" s="7"/>
      <c r="L903" s="7"/>
      <c r="Q903" s="7"/>
      <c r="R903" s="7"/>
      <c r="X903" s="7"/>
    </row>
    <row r="904" spans="9:24" x14ac:dyDescent="0.25">
      <c r="I904" s="7"/>
      <c r="L904" s="7"/>
      <c r="Q904" s="7"/>
      <c r="R904" s="7"/>
      <c r="X904" s="7"/>
    </row>
    <row r="905" spans="9:24" x14ac:dyDescent="0.25">
      <c r="I905" s="7"/>
      <c r="L905" s="7"/>
      <c r="Q905" s="7"/>
      <c r="R905" s="7"/>
      <c r="X905" s="7"/>
    </row>
    <row r="906" spans="9:24" x14ac:dyDescent="0.25">
      <c r="I906" s="7"/>
      <c r="L906" s="7"/>
      <c r="Q906" s="7"/>
      <c r="R906" s="7"/>
      <c r="X906" s="7"/>
    </row>
    <row r="907" spans="9:24" x14ac:dyDescent="0.25">
      <c r="I907" s="7"/>
      <c r="L907" s="7"/>
      <c r="Q907" s="7"/>
      <c r="R907" s="7"/>
      <c r="X907" s="7"/>
    </row>
    <row r="908" spans="9:24" x14ac:dyDescent="0.25">
      <c r="I908" s="7"/>
      <c r="L908" s="7"/>
      <c r="Q908" s="7"/>
      <c r="R908" s="7"/>
      <c r="X908" s="7"/>
    </row>
    <row r="909" spans="9:24" x14ac:dyDescent="0.25">
      <c r="I909" s="7"/>
      <c r="L909" s="7"/>
      <c r="Q909" s="7"/>
      <c r="R909" s="7"/>
      <c r="X909" s="7"/>
    </row>
    <row r="910" spans="9:24" x14ac:dyDescent="0.25">
      <c r="I910" s="7"/>
      <c r="L910" s="7"/>
      <c r="Q910" s="7"/>
      <c r="R910" s="7"/>
      <c r="X910" s="7"/>
    </row>
    <row r="911" spans="9:24" x14ac:dyDescent="0.25">
      <c r="I911" s="7"/>
      <c r="L911" s="7"/>
      <c r="Q911" s="7"/>
      <c r="R911" s="7"/>
      <c r="X911" s="7"/>
    </row>
    <row r="912" spans="9:24" x14ac:dyDescent="0.25">
      <c r="I912" s="7"/>
      <c r="L912" s="7"/>
      <c r="Q912" s="7"/>
      <c r="R912" s="7"/>
      <c r="X912" s="7"/>
    </row>
    <row r="913" spans="9:24" x14ac:dyDescent="0.25">
      <c r="I913" s="7"/>
      <c r="L913" s="7"/>
      <c r="Q913" s="7"/>
      <c r="R913" s="7"/>
      <c r="X913" s="7"/>
    </row>
    <row r="914" spans="9:24" x14ac:dyDescent="0.25">
      <c r="I914" s="7"/>
      <c r="L914" s="7"/>
      <c r="Q914" s="7"/>
      <c r="R914" s="7"/>
      <c r="X914" s="7"/>
    </row>
    <row r="915" spans="9:24" x14ac:dyDescent="0.25">
      <c r="I915" s="7"/>
      <c r="L915" s="7"/>
      <c r="Q915" s="7"/>
      <c r="R915" s="7"/>
      <c r="X915" s="7"/>
    </row>
    <row r="916" spans="9:24" x14ac:dyDescent="0.25">
      <c r="I916" s="7"/>
      <c r="L916" s="7"/>
      <c r="Q916" s="7"/>
      <c r="R916" s="7"/>
      <c r="X916" s="7"/>
    </row>
    <row r="917" spans="9:24" x14ac:dyDescent="0.25">
      <c r="I917" s="7"/>
      <c r="L917" s="7"/>
      <c r="Q917" s="7"/>
      <c r="R917" s="7"/>
      <c r="X917" s="7"/>
    </row>
    <row r="918" spans="9:24" x14ac:dyDescent="0.25">
      <c r="I918" s="7"/>
      <c r="L918" s="7"/>
      <c r="Q918" s="7"/>
      <c r="R918" s="7"/>
      <c r="X918" s="7"/>
    </row>
    <row r="919" spans="9:24" x14ac:dyDescent="0.25">
      <c r="I919" s="7"/>
      <c r="L919" s="7"/>
      <c r="Q919" s="7"/>
      <c r="R919" s="7"/>
      <c r="X919" s="7"/>
    </row>
    <row r="920" spans="9:24" x14ac:dyDescent="0.25">
      <c r="I920" s="7"/>
      <c r="L920" s="7"/>
      <c r="Q920" s="7"/>
      <c r="R920" s="7"/>
      <c r="X920" s="7"/>
    </row>
    <row r="921" spans="9:24" x14ac:dyDescent="0.25">
      <c r="I921" s="7"/>
      <c r="L921" s="7"/>
      <c r="Q921" s="7"/>
      <c r="R921" s="7"/>
      <c r="X921" s="7"/>
    </row>
    <row r="922" spans="9:24" x14ac:dyDescent="0.25">
      <c r="I922" s="7"/>
      <c r="L922" s="7"/>
      <c r="Q922" s="7"/>
      <c r="R922" s="7"/>
      <c r="X922" s="7"/>
    </row>
    <row r="923" spans="9:24" x14ac:dyDescent="0.25">
      <c r="I923" s="7"/>
      <c r="L923" s="7"/>
      <c r="Q923" s="7"/>
      <c r="R923" s="7"/>
      <c r="X923" s="7"/>
    </row>
    <row r="924" spans="9:24" x14ac:dyDescent="0.25">
      <c r="I924" s="7"/>
      <c r="L924" s="7"/>
      <c r="Q924" s="7"/>
      <c r="R924" s="7"/>
      <c r="X924" s="7"/>
    </row>
    <row r="925" spans="9:24" x14ac:dyDescent="0.25">
      <c r="I925" s="7"/>
      <c r="L925" s="7"/>
      <c r="Q925" s="7"/>
      <c r="R925" s="7"/>
      <c r="X925" s="7"/>
    </row>
    <row r="926" spans="9:24" x14ac:dyDescent="0.25">
      <c r="I926" s="7"/>
      <c r="L926" s="7"/>
      <c r="Q926" s="7"/>
      <c r="R926" s="7"/>
      <c r="X926" s="7"/>
    </row>
    <row r="927" spans="9:24" x14ac:dyDescent="0.25">
      <c r="I927" s="7"/>
      <c r="L927" s="7"/>
      <c r="Q927" s="7"/>
      <c r="R927" s="7"/>
      <c r="X927" s="7"/>
    </row>
    <row r="928" spans="9:24" x14ac:dyDescent="0.25">
      <c r="I928" s="7"/>
      <c r="L928" s="7"/>
      <c r="Q928" s="7"/>
      <c r="R928" s="7"/>
      <c r="X928" s="7"/>
    </row>
    <row r="929" spans="9:24" x14ac:dyDescent="0.25">
      <c r="I929" s="7"/>
      <c r="L929" s="7"/>
      <c r="Q929" s="7"/>
      <c r="R929" s="7"/>
      <c r="X929" s="7"/>
    </row>
    <row r="930" spans="9:24" x14ac:dyDescent="0.25">
      <c r="I930" s="7"/>
      <c r="L930" s="7"/>
      <c r="Q930" s="7"/>
      <c r="R930" s="7"/>
      <c r="X930" s="7"/>
    </row>
    <row r="931" spans="9:24" x14ac:dyDescent="0.25">
      <c r="I931" s="7"/>
      <c r="L931" s="7"/>
      <c r="Q931" s="7"/>
      <c r="R931" s="7"/>
      <c r="X931" s="7"/>
    </row>
    <row r="932" spans="9:24" x14ac:dyDescent="0.25">
      <c r="I932" s="7"/>
      <c r="L932" s="7"/>
      <c r="Q932" s="7"/>
      <c r="R932" s="7"/>
      <c r="X932" s="7"/>
    </row>
    <row r="933" spans="9:24" x14ac:dyDescent="0.25">
      <c r="I933" s="7"/>
      <c r="L933" s="7"/>
      <c r="Q933" s="7"/>
      <c r="R933" s="7"/>
      <c r="X933" s="7"/>
    </row>
    <row r="934" spans="9:24" x14ac:dyDescent="0.25">
      <c r="I934" s="7"/>
      <c r="L934" s="7"/>
      <c r="Q934" s="7"/>
      <c r="R934" s="7"/>
      <c r="X934" s="7"/>
    </row>
    <row r="935" spans="9:24" x14ac:dyDescent="0.25">
      <c r="I935" s="7"/>
      <c r="L935" s="7"/>
      <c r="Q935" s="7"/>
      <c r="R935" s="7"/>
      <c r="X935" s="7"/>
    </row>
    <row r="936" spans="9:24" x14ac:dyDescent="0.25">
      <c r="I936" s="7"/>
      <c r="L936" s="7"/>
      <c r="Q936" s="7"/>
      <c r="R936" s="7"/>
      <c r="X936" s="7"/>
    </row>
    <row r="937" spans="9:24" x14ac:dyDescent="0.25">
      <c r="I937" s="7"/>
      <c r="L937" s="7"/>
      <c r="Q937" s="7"/>
      <c r="R937" s="7"/>
      <c r="X937" s="7"/>
    </row>
    <row r="938" spans="9:24" x14ac:dyDescent="0.25">
      <c r="I938" s="7"/>
      <c r="L938" s="7"/>
      <c r="Q938" s="7"/>
      <c r="R938" s="7"/>
      <c r="X938" s="7"/>
    </row>
    <row r="939" spans="9:24" x14ac:dyDescent="0.25">
      <c r="I939" s="7"/>
      <c r="L939" s="7"/>
      <c r="Q939" s="7"/>
      <c r="R939" s="7"/>
      <c r="X939" s="7"/>
    </row>
    <row r="940" spans="9:24" x14ac:dyDescent="0.25">
      <c r="I940" s="7"/>
      <c r="L940" s="7"/>
      <c r="Q940" s="7"/>
      <c r="R940" s="7"/>
      <c r="X940" s="7"/>
    </row>
    <row r="941" spans="9:24" x14ac:dyDescent="0.25">
      <c r="I941" s="7"/>
      <c r="L941" s="7"/>
      <c r="Q941" s="7"/>
      <c r="R941" s="7"/>
      <c r="X941" s="7"/>
    </row>
    <row r="942" spans="9:24" x14ac:dyDescent="0.25">
      <c r="I942" s="7"/>
      <c r="L942" s="7"/>
      <c r="Q942" s="7"/>
      <c r="R942" s="7"/>
      <c r="X942" s="7"/>
    </row>
    <row r="943" spans="9:24" x14ac:dyDescent="0.25">
      <c r="I943" s="7"/>
      <c r="L943" s="7"/>
      <c r="Q943" s="7"/>
      <c r="R943" s="7"/>
      <c r="X943" s="7"/>
    </row>
    <row r="944" spans="9:24" x14ac:dyDescent="0.25">
      <c r="I944" s="7"/>
      <c r="L944" s="7"/>
      <c r="Q944" s="7"/>
      <c r="R944" s="7"/>
      <c r="X944" s="7"/>
    </row>
    <row r="945" spans="9:24" x14ac:dyDescent="0.25">
      <c r="I945" s="7"/>
      <c r="L945" s="7"/>
      <c r="Q945" s="7"/>
      <c r="R945" s="7"/>
      <c r="X945" s="7"/>
    </row>
    <row r="946" spans="9:24" x14ac:dyDescent="0.25">
      <c r="I946" s="7"/>
      <c r="L946" s="7"/>
      <c r="Q946" s="7"/>
      <c r="R946" s="7"/>
      <c r="X946" s="7"/>
    </row>
    <row r="947" spans="9:24" x14ac:dyDescent="0.25">
      <c r="I947" s="7"/>
      <c r="L947" s="7"/>
      <c r="Q947" s="7"/>
      <c r="R947" s="7"/>
      <c r="X947" s="7"/>
    </row>
    <row r="948" spans="9:24" x14ac:dyDescent="0.25">
      <c r="I948" s="7"/>
      <c r="L948" s="7"/>
      <c r="Q948" s="7"/>
      <c r="R948" s="7"/>
      <c r="X948" s="7"/>
    </row>
    <row r="949" spans="9:24" x14ac:dyDescent="0.25">
      <c r="I949" s="7"/>
      <c r="L949" s="7"/>
      <c r="Q949" s="7"/>
      <c r="R949" s="7"/>
      <c r="X949" s="7"/>
    </row>
    <row r="950" spans="9:24" x14ac:dyDescent="0.25">
      <c r="I950" s="7"/>
      <c r="L950" s="7"/>
      <c r="Q950" s="7"/>
      <c r="R950" s="7"/>
      <c r="X950" s="7"/>
    </row>
    <row r="951" spans="9:24" x14ac:dyDescent="0.25">
      <c r="I951" s="7"/>
      <c r="L951" s="7"/>
      <c r="Q951" s="7"/>
      <c r="R951" s="7"/>
      <c r="X951" s="7"/>
    </row>
    <row r="952" spans="9:24" x14ac:dyDescent="0.25">
      <c r="I952" s="7"/>
      <c r="L952" s="7"/>
      <c r="Q952" s="7"/>
      <c r="R952" s="7"/>
      <c r="X952" s="7"/>
    </row>
    <row r="953" spans="9:24" x14ac:dyDescent="0.25">
      <c r="I953" s="7"/>
      <c r="L953" s="7"/>
      <c r="Q953" s="7"/>
      <c r="R953" s="7"/>
      <c r="X953" s="7"/>
    </row>
    <row r="954" spans="9:24" x14ac:dyDescent="0.25">
      <c r="I954" s="7"/>
      <c r="L954" s="7"/>
      <c r="Q954" s="7"/>
      <c r="R954" s="7"/>
      <c r="X954" s="7"/>
    </row>
    <row r="955" spans="9:24" x14ac:dyDescent="0.25">
      <c r="I955" s="7"/>
      <c r="L955" s="7"/>
      <c r="Q955" s="7"/>
      <c r="R955" s="7"/>
      <c r="X955" s="7"/>
    </row>
    <row r="956" spans="9:24" x14ac:dyDescent="0.25">
      <c r="I956" s="7"/>
      <c r="L956" s="7"/>
      <c r="Q956" s="7"/>
      <c r="R956" s="7"/>
      <c r="X956" s="7"/>
    </row>
    <row r="957" spans="9:24" x14ac:dyDescent="0.25">
      <c r="I957" s="7"/>
      <c r="L957" s="7"/>
      <c r="Q957" s="7"/>
      <c r="R957" s="7"/>
      <c r="X957" s="7"/>
    </row>
    <row r="958" spans="9:24" x14ac:dyDescent="0.25">
      <c r="I958" s="7"/>
      <c r="L958" s="7"/>
      <c r="Q958" s="7"/>
      <c r="R958" s="7"/>
      <c r="X958" s="7"/>
    </row>
    <row r="959" spans="9:24" x14ac:dyDescent="0.25">
      <c r="I959" s="7"/>
      <c r="L959" s="7"/>
      <c r="Q959" s="7"/>
      <c r="R959" s="7"/>
      <c r="X959" s="7"/>
    </row>
    <row r="960" spans="9:24" x14ac:dyDescent="0.25">
      <c r="I960" s="7"/>
      <c r="L960" s="7"/>
      <c r="Q960" s="7"/>
      <c r="R960" s="7"/>
      <c r="X960" s="7"/>
    </row>
    <row r="961" spans="9:24" x14ac:dyDescent="0.25">
      <c r="I961" s="7"/>
      <c r="L961" s="7"/>
      <c r="Q961" s="7"/>
      <c r="R961" s="7"/>
      <c r="X961" s="7"/>
    </row>
    <row r="962" spans="9:24" x14ac:dyDescent="0.25">
      <c r="I962" s="7"/>
      <c r="L962" s="7"/>
      <c r="Q962" s="7"/>
      <c r="R962" s="7"/>
      <c r="X962" s="7"/>
    </row>
    <row r="963" spans="9:24" x14ac:dyDescent="0.25">
      <c r="I963" s="7"/>
      <c r="L963" s="7"/>
      <c r="Q963" s="7"/>
      <c r="R963" s="7"/>
      <c r="X963" s="7"/>
    </row>
    <row r="964" spans="9:24" x14ac:dyDescent="0.25">
      <c r="I964" s="7"/>
      <c r="L964" s="7"/>
      <c r="Q964" s="7"/>
      <c r="R964" s="7"/>
      <c r="X964" s="7"/>
    </row>
    <row r="965" spans="9:24" x14ac:dyDescent="0.25">
      <c r="I965" s="7"/>
      <c r="L965" s="7"/>
      <c r="Q965" s="7"/>
      <c r="R965" s="7"/>
      <c r="X965" s="7"/>
    </row>
    <row r="966" spans="9:24" x14ac:dyDescent="0.25">
      <c r="I966" s="7"/>
      <c r="L966" s="7"/>
      <c r="Q966" s="7"/>
      <c r="R966" s="7"/>
      <c r="X966" s="7"/>
    </row>
    <row r="967" spans="9:24" x14ac:dyDescent="0.25">
      <c r="I967" s="7"/>
      <c r="L967" s="7"/>
      <c r="Q967" s="7"/>
      <c r="R967" s="7"/>
      <c r="X967" s="7"/>
    </row>
    <row r="968" spans="9:24" x14ac:dyDescent="0.25">
      <c r="I968" s="7"/>
      <c r="L968" s="7"/>
      <c r="Q968" s="7"/>
      <c r="R968" s="7"/>
      <c r="X968" s="7"/>
    </row>
    <row r="969" spans="9:24" x14ac:dyDescent="0.25">
      <c r="I969" s="7"/>
      <c r="L969" s="7"/>
      <c r="Q969" s="7"/>
      <c r="R969" s="7"/>
      <c r="X969" s="7"/>
    </row>
    <row r="970" spans="9:24" x14ac:dyDescent="0.25">
      <c r="I970" s="7"/>
      <c r="L970" s="7"/>
      <c r="Q970" s="7"/>
      <c r="R970" s="7"/>
      <c r="X970" s="7"/>
    </row>
    <row r="971" spans="9:24" x14ac:dyDescent="0.25">
      <c r="I971" s="7"/>
      <c r="L971" s="7"/>
      <c r="Q971" s="7"/>
      <c r="R971" s="7"/>
      <c r="X971" s="7"/>
    </row>
    <row r="972" spans="9:24" x14ac:dyDescent="0.25">
      <c r="I972" s="7"/>
      <c r="L972" s="7"/>
      <c r="Q972" s="7"/>
      <c r="R972" s="7"/>
      <c r="X972" s="7"/>
    </row>
    <row r="973" spans="9:24" x14ac:dyDescent="0.25">
      <c r="I973" s="7"/>
      <c r="L973" s="7"/>
      <c r="Q973" s="7"/>
      <c r="R973" s="7"/>
      <c r="X973" s="7"/>
    </row>
    <row r="974" spans="9:24" x14ac:dyDescent="0.25">
      <c r="I974" s="7"/>
      <c r="L974" s="7"/>
      <c r="Q974" s="7"/>
      <c r="R974" s="7"/>
      <c r="X974" s="7"/>
    </row>
    <row r="975" spans="9:24" x14ac:dyDescent="0.25">
      <c r="I975" s="7"/>
      <c r="L975" s="7"/>
      <c r="Q975" s="7"/>
      <c r="R975" s="7"/>
      <c r="X975" s="7"/>
    </row>
    <row r="976" spans="9:24" x14ac:dyDescent="0.25">
      <c r="I976" s="7"/>
      <c r="L976" s="7"/>
      <c r="Q976" s="7"/>
      <c r="R976" s="7"/>
      <c r="X976" s="7"/>
    </row>
    <row r="977" spans="9:24" x14ac:dyDescent="0.25">
      <c r="I977" s="7"/>
      <c r="L977" s="7"/>
      <c r="Q977" s="7"/>
      <c r="R977" s="7"/>
      <c r="X977" s="7"/>
    </row>
    <row r="978" spans="9:24" x14ac:dyDescent="0.25">
      <c r="I978" s="7"/>
      <c r="L978" s="7"/>
      <c r="Q978" s="7"/>
      <c r="R978" s="7"/>
      <c r="X978" s="7"/>
    </row>
    <row r="979" spans="9:24" x14ac:dyDescent="0.25">
      <c r="I979" s="7"/>
      <c r="L979" s="7"/>
      <c r="Q979" s="7"/>
      <c r="R979" s="7"/>
      <c r="X979" s="7"/>
    </row>
    <row r="980" spans="9:24" x14ac:dyDescent="0.25">
      <c r="I980" s="7"/>
      <c r="L980" s="7"/>
      <c r="Q980" s="7"/>
      <c r="R980" s="7"/>
      <c r="X980" s="7"/>
    </row>
    <row r="981" spans="9:24" x14ac:dyDescent="0.25">
      <c r="I981" s="7"/>
      <c r="L981" s="7"/>
      <c r="Q981" s="7"/>
      <c r="R981" s="7"/>
      <c r="X981" s="7"/>
    </row>
    <row r="982" spans="9:24" x14ac:dyDescent="0.25">
      <c r="I982" s="7"/>
      <c r="L982" s="7"/>
      <c r="Q982" s="7"/>
      <c r="R982" s="7"/>
      <c r="X982" s="7"/>
    </row>
    <row r="983" spans="9:24" x14ac:dyDescent="0.25">
      <c r="I983" s="7"/>
      <c r="L983" s="7"/>
      <c r="Q983" s="7"/>
      <c r="R983" s="7"/>
      <c r="X983" s="7"/>
    </row>
    <row r="984" spans="9:24" x14ac:dyDescent="0.25">
      <c r="I984" s="7"/>
      <c r="L984" s="7"/>
      <c r="Q984" s="7"/>
      <c r="R984" s="7"/>
      <c r="X984" s="7"/>
    </row>
    <row r="985" spans="9:24" x14ac:dyDescent="0.25">
      <c r="I985" s="7"/>
      <c r="L985" s="7"/>
      <c r="Q985" s="7"/>
      <c r="R985" s="7"/>
      <c r="X985" s="7"/>
    </row>
    <row r="986" spans="9:24" x14ac:dyDescent="0.25">
      <c r="I986" s="7"/>
      <c r="L986" s="7"/>
      <c r="Q986" s="7"/>
      <c r="R986" s="7"/>
      <c r="X986" s="7"/>
    </row>
    <row r="987" spans="9:24" x14ac:dyDescent="0.25">
      <c r="I987" s="7"/>
      <c r="L987" s="7"/>
      <c r="Q987" s="7"/>
      <c r="R987" s="7"/>
      <c r="X987" s="7"/>
    </row>
    <row r="988" spans="9:24" x14ac:dyDescent="0.25">
      <c r="I988" s="7"/>
      <c r="L988" s="7"/>
      <c r="Q988" s="7"/>
      <c r="R988" s="7"/>
      <c r="X988" s="7"/>
    </row>
    <row r="989" spans="9:24" x14ac:dyDescent="0.25">
      <c r="I989" s="7"/>
      <c r="L989" s="7"/>
      <c r="Q989" s="7"/>
      <c r="R989" s="7"/>
      <c r="X989" s="7"/>
    </row>
    <row r="990" spans="9:24" x14ac:dyDescent="0.25">
      <c r="I990" s="7"/>
      <c r="L990" s="7"/>
      <c r="Q990" s="7"/>
      <c r="R990" s="7"/>
      <c r="X990" s="7"/>
    </row>
    <row r="991" spans="9:24" x14ac:dyDescent="0.25">
      <c r="I991" s="7"/>
      <c r="L991" s="7"/>
      <c r="Q991" s="7"/>
      <c r="R991" s="7"/>
      <c r="X991" s="7"/>
    </row>
    <row r="992" spans="9:24" x14ac:dyDescent="0.25">
      <c r="I992" s="7"/>
      <c r="L992" s="7"/>
      <c r="Q992" s="7"/>
      <c r="R992" s="7"/>
      <c r="X992" s="7"/>
    </row>
    <row r="993" spans="9:24" x14ac:dyDescent="0.25">
      <c r="I993" s="7"/>
      <c r="L993" s="7"/>
      <c r="Q993" s="7"/>
      <c r="R993" s="7"/>
      <c r="X993" s="7"/>
    </row>
    <row r="994" spans="9:24" x14ac:dyDescent="0.25">
      <c r="I994" s="7"/>
      <c r="L994" s="7"/>
      <c r="Q994" s="7"/>
      <c r="R994" s="7"/>
      <c r="X994" s="7"/>
    </row>
    <row r="995" spans="9:24" x14ac:dyDescent="0.25">
      <c r="I995" s="7"/>
      <c r="L995" s="7"/>
      <c r="Q995" s="7"/>
      <c r="R995" s="7"/>
      <c r="X995" s="7"/>
    </row>
    <row r="996" spans="9:24" x14ac:dyDescent="0.25">
      <c r="I996" s="7"/>
      <c r="L996" s="7"/>
      <c r="Q996" s="7"/>
      <c r="R996" s="7"/>
      <c r="X996" s="7"/>
    </row>
    <row r="997" spans="9:24" x14ac:dyDescent="0.25">
      <c r="I997" s="7"/>
      <c r="L997" s="7"/>
      <c r="Q997" s="7"/>
      <c r="R997" s="7"/>
      <c r="X997" s="7"/>
    </row>
    <row r="998" spans="9:24" x14ac:dyDescent="0.25">
      <c r="I998" s="7"/>
      <c r="L998" s="7"/>
      <c r="Q998" s="7"/>
      <c r="R998" s="7"/>
      <c r="X998" s="7"/>
    </row>
    <row r="999" spans="9:24" x14ac:dyDescent="0.25">
      <c r="I999" s="7"/>
      <c r="L999" s="7"/>
      <c r="Q999" s="7"/>
      <c r="R999" s="7"/>
      <c r="X999" s="7"/>
    </row>
    <row r="1000" spans="9:24" x14ac:dyDescent="0.25">
      <c r="I1000" s="7"/>
      <c r="L1000" s="7"/>
      <c r="Q1000" s="7"/>
      <c r="R1000" s="7"/>
      <c r="X1000" s="7"/>
    </row>
    <row r="1001" spans="9:24" x14ac:dyDescent="0.25">
      <c r="I1001" s="7"/>
      <c r="L1001" s="7"/>
      <c r="Q1001" s="7"/>
      <c r="R1001" s="7"/>
      <c r="X1001" s="7"/>
    </row>
    <row r="1002" spans="9:24" x14ac:dyDescent="0.25">
      <c r="I1002" s="7"/>
      <c r="L1002" s="7"/>
      <c r="Q1002" s="7"/>
      <c r="R1002" s="7"/>
      <c r="X1002" s="7"/>
    </row>
    <row r="1003" spans="9:24" x14ac:dyDescent="0.25">
      <c r="I1003" s="7"/>
      <c r="L1003" s="7"/>
      <c r="Q1003" s="7"/>
      <c r="R1003" s="7"/>
      <c r="X1003" s="7"/>
    </row>
    <row r="1004" spans="9:24" x14ac:dyDescent="0.25">
      <c r="I1004" s="7"/>
      <c r="L1004" s="7"/>
      <c r="Q1004" s="7"/>
      <c r="R1004" s="7"/>
      <c r="X1004" s="7"/>
    </row>
    <row r="1005" spans="9:24" x14ac:dyDescent="0.25">
      <c r="I1005" s="7"/>
      <c r="L1005" s="7"/>
      <c r="Q1005" s="7"/>
      <c r="R1005" s="7"/>
      <c r="X1005" s="7"/>
    </row>
    <row r="1006" spans="9:24" x14ac:dyDescent="0.25">
      <c r="I1006" s="7"/>
      <c r="L1006" s="7"/>
      <c r="Q1006" s="7"/>
      <c r="R1006" s="7"/>
      <c r="X1006" s="7"/>
    </row>
    <row r="1007" spans="9:24" x14ac:dyDescent="0.25">
      <c r="I1007" s="7"/>
      <c r="L1007" s="7"/>
      <c r="Q1007" s="7"/>
      <c r="R1007" s="7"/>
      <c r="X1007" s="7"/>
    </row>
    <row r="1008" spans="9:24" x14ac:dyDescent="0.25">
      <c r="I1008" s="7"/>
      <c r="L1008" s="7"/>
      <c r="Q1008" s="7"/>
      <c r="R1008" s="7"/>
      <c r="X1008" s="7"/>
    </row>
    <row r="1009" spans="9:24" x14ac:dyDescent="0.25">
      <c r="I1009" s="7"/>
      <c r="L1009" s="7"/>
      <c r="Q1009" s="7"/>
      <c r="R1009" s="7"/>
      <c r="X1009" s="7"/>
    </row>
    <row r="1010" spans="9:24" x14ac:dyDescent="0.25">
      <c r="I1010" s="7"/>
      <c r="L1010" s="7"/>
      <c r="Q1010" s="7"/>
      <c r="R1010" s="7"/>
      <c r="X1010" s="7"/>
    </row>
    <row r="1011" spans="9:24" x14ac:dyDescent="0.25">
      <c r="I1011" s="7"/>
      <c r="L1011" s="7"/>
      <c r="Q1011" s="7"/>
      <c r="R1011" s="7"/>
      <c r="X1011" s="7"/>
    </row>
    <row r="1012" spans="9:24" x14ac:dyDescent="0.25">
      <c r="I1012" s="7"/>
      <c r="L1012" s="7"/>
      <c r="Q1012" s="7"/>
      <c r="R1012" s="7"/>
      <c r="X1012" s="7"/>
    </row>
    <row r="1013" spans="9:24" x14ac:dyDescent="0.25">
      <c r="I1013" s="7"/>
      <c r="L1013" s="7"/>
      <c r="Q1013" s="7"/>
      <c r="R1013" s="7"/>
      <c r="X1013" s="7"/>
    </row>
    <row r="1014" spans="9:24" x14ac:dyDescent="0.25">
      <c r="I1014" s="7"/>
      <c r="L1014" s="7"/>
      <c r="Q1014" s="7"/>
      <c r="R1014" s="7"/>
      <c r="X1014" s="7"/>
    </row>
    <row r="1015" spans="9:24" x14ac:dyDescent="0.25">
      <c r="I1015" s="7"/>
      <c r="L1015" s="7"/>
      <c r="Q1015" s="7"/>
      <c r="R1015" s="7"/>
      <c r="X1015" s="7"/>
    </row>
    <row r="1016" spans="9:24" x14ac:dyDescent="0.25">
      <c r="I1016" s="7"/>
      <c r="L1016" s="7"/>
      <c r="Q1016" s="7"/>
      <c r="R1016" s="7"/>
      <c r="X1016" s="7"/>
    </row>
    <row r="1017" spans="9:24" x14ac:dyDescent="0.25">
      <c r="I1017" s="7"/>
      <c r="L1017" s="7"/>
      <c r="Q1017" s="7"/>
      <c r="R1017" s="7"/>
      <c r="X1017" s="7"/>
    </row>
    <row r="1018" spans="9:24" x14ac:dyDescent="0.25">
      <c r="I1018" s="7"/>
      <c r="L1018" s="7"/>
      <c r="Q1018" s="7"/>
      <c r="R1018" s="7"/>
      <c r="X1018" s="7"/>
    </row>
    <row r="1019" spans="9:24" x14ac:dyDescent="0.25">
      <c r="I1019" s="7"/>
      <c r="L1019" s="7"/>
      <c r="Q1019" s="7"/>
      <c r="R1019" s="7"/>
      <c r="X1019" s="7"/>
    </row>
    <row r="1020" spans="9:24" x14ac:dyDescent="0.25">
      <c r="I1020" s="7"/>
      <c r="L1020" s="7"/>
      <c r="Q1020" s="7"/>
      <c r="R1020" s="7"/>
      <c r="X1020" s="7"/>
    </row>
    <row r="1021" spans="9:24" x14ac:dyDescent="0.25">
      <c r="I1021" s="7"/>
      <c r="L1021" s="7"/>
      <c r="Q1021" s="7"/>
      <c r="R1021" s="7"/>
      <c r="X1021" s="7"/>
    </row>
    <row r="1022" spans="9:24" x14ac:dyDescent="0.25">
      <c r="I1022" s="7"/>
      <c r="L1022" s="7"/>
      <c r="Q1022" s="7"/>
      <c r="R1022" s="7"/>
      <c r="X1022" s="7"/>
    </row>
    <row r="1023" spans="9:24" x14ac:dyDescent="0.25">
      <c r="I1023" s="7"/>
      <c r="L1023" s="7"/>
      <c r="Q1023" s="7"/>
      <c r="R1023" s="7"/>
      <c r="X1023" s="7"/>
    </row>
    <row r="1024" spans="9:24" x14ac:dyDescent="0.25">
      <c r="I1024" s="7"/>
      <c r="L1024" s="7"/>
      <c r="Q1024" s="7"/>
      <c r="R1024" s="7"/>
      <c r="X1024" s="7"/>
    </row>
    <row r="1025" spans="9:24" x14ac:dyDescent="0.25">
      <c r="I1025" s="7"/>
      <c r="L1025" s="7"/>
      <c r="Q1025" s="7"/>
      <c r="R1025" s="7"/>
      <c r="X1025" s="7"/>
    </row>
    <row r="1026" spans="9:24" x14ac:dyDescent="0.25">
      <c r="I1026" s="7"/>
      <c r="L1026" s="7"/>
      <c r="Q1026" s="7"/>
      <c r="R1026" s="7"/>
      <c r="X1026" s="7"/>
    </row>
    <row r="1027" spans="9:24" x14ac:dyDescent="0.25">
      <c r="I1027" s="7"/>
      <c r="L1027" s="7"/>
      <c r="Q1027" s="7"/>
      <c r="R1027" s="7"/>
      <c r="X1027" s="7"/>
    </row>
    <row r="1028" spans="9:24" x14ac:dyDescent="0.25">
      <c r="I1028" s="7"/>
      <c r="L1028" s="7"/>
      <c r="Q1028" s="7"/>
      <c r="R1028" s="7"/>
      <c r="X1028" s="7"/>
    </row>
    <row r="1029" spans="9:24" x14ac:dyDescent="0.25">
      <c r="I1029" s="7"/>
      <c r="L1029" s="7"/>
      <c r="Q1029" s="7"/>
      <c r="R1029" s="7"/>
      <c r="X1029" s="7"/>
    </row>
    <row r="1030" spans="9:24" x14ac:dyDescent="0.25">
      <c r="I1030" s="7"/>
      <c r="L1030" s="7"/>
      <c r="Q1030" s="7"/>
      <c r="R1030" s="7"/>
      <c r="X1030" s="7"/>
    </row>
    <row r="1031" spans="9:24" x14ac:dyDescent="0.25">
      <c r="I1031" s="7"/>
      <c r="L1031" s="7"/>
      <c r="Q1031" s="7"/>
      <c r="R1031" s="7"/>
      <c r="X1031" s="7"/>
    </row>
    <row r="1032" spans="9:24" x14ac:dyDescent="0.25">
      <c r="I1032" s="7"/>
      <c r="L1032" s="7"/>
      <c r="Q1032" s="7"/>
      <c r="R1032" s="7"/>
      <c r="X1032" s="7"/>
    </row>
    <row r="1033" spans="9:24" x14ac:dyDescent="0.25">
      <c r="I1033" s="7"/>
      <c r="L1033" s="7"/>
      <c r="Q1033" s="7"/>
      <c r="R1033" s="7"/>
      <c r="X1033" s="7"/>
    </row>
    <row r="1034" spans="9:24" x14ac:dyDescent="0.25">
      <c r="I1034" s="7"/>
      <c r="L1034" s="7"/>
      <c r="Q1034" s="7"/>
      <c r="R1034" s="7"/>
      <c r="X1034" s="7"/>
    </row>
    <row r="1035" spans="9:24" x14ac:dyDescent="0.25">
      <c r="I1035" s="7"/>
      <c r="L1035" s="7"/>
      <c r="Q1035" s="7"/>
      <c r="R1035" s="7"/>
      <c r="X1035" s="7"/>
    </row>
    <row r="1036" spans="9:24" x14ac:dyDescent="0.25">
      <c r="I1036" s="7"/>
      <c r="L1036" s="7"/>
      <c r="Q1036" s="7"/>
      <c r="R1036" s="7"/>
      <c r="X1036" s="7"/>
    </row>
    <row r="1037" spans="9:24" x14ac:dyDescent="0.25">
      <c r="I1037" s="7"/>
      <c r="L1037" s="7"/>
      <c r="Q1037" s="7"/>
      <c r="R1037" s="7"/>
      <c r="X1037" s="7"/>
    </row>
    <row r="1038" spans="9:24" x14ac:dyDescent="0.25">
      <c r="I1038" s="7"/>
      <c r="L1038" s="7"/>
      <c r="Q1038" s="7"/>
      <c r="R1038" s="7"/>
      <c r="X1038" s="7"/>
    </row>
    <row r="1039" spans="9:24" x14ac:dyDescent="0.25">
      <c r="I1039" s="7"/>
      <c r="L1039" s="7"/>
      <c r="Q1039" s="7"/>
      <c r="R1039" s="7"/>
      <c r="X1039" s="7"/>
    </row>
    <row r="1040" spans="9:24" x14ac:dyDescent="0.25">
      <c r="I1040" s="7"/>
      <c r="L1040" s="7"/>
      <c r="Q1040" s="7"/>
      <c r="R1040" s="7"/>
      <c r="X1040" s="7"/>
    </row>
    <row r="1041" spans="9:24" x14ac:dyDescent="0.25">
      <c r="I1041" s="7"/>
      <c r="L1041" s="7"/>
      <c r="Q1041" s="7"/>
      <c r="R1041" s="7"/>
      <c r="X1041" s="7"/>
    </row>
    <row r="1042" spans="9:24" x14ac:dyDescent="0.25">
      <c r="I1042" s="7"/>
      <c r="L1042" s="7"/>
      <c r="Q1042" s="7"/>
      <c r="R1042" s="7"/>
      <c r="X1042" s="7"/>
    </row>
    <row r="1043" spans="9:24" x14ac:dyDescent="0.25">
      <c r="I1043" s="7"/>
      <c r="L1043" s="7"/>
      <c r="Q1043" s="7"/>
      <c r="R1043" s="7"/>
      <c r="X1043" s="7"/>
    </row>
    <row r="1044" spans="9:24" x14ac:dyDescent="0.25">
      <c r="I1044" s="7"/>
      <c r="L1044" s="7"/>
      <c r="Q1044" s="7"/>
      <c r="R1044" s="7"/>
      <c r="X1044" s="7"/>
    </row>
    <row r="1045" spans="9:24" x14ac:dyDescent="0.25">
      <c r="I1045" s="7"/>
      <c r="L1045" s="7"/>
      <c r="Q1045" s="7"/>
      <c r="R1045" s="7"/>
      <c r="X1045" s="7"/>
    </row>
    <row r="1046" spans="9:24" x14ac:dyDescent="0.25">
      <c r="I1046" s="7"/>
      <c r="L1046" s="7"/>
      <c r="Q1046" s="7"/>
      <c r="R1046" s="7"/>
      <c r="X1046" s="7"/>
    </row>
    <row r="1047" spans="9:24" x14ac:dyDescent="0.25">
      <c r="I1047" s="7"/>
      <c r="L1047" s="7"/>
      <c r="Q1047" s="7"/>
      <c r="R1047" s="7"/>
      <c r="X1047" s="7"/>
    </row>
    <row r="1048" spans="9:24" x14ac:dyDescent="0.25">
      <c r="I1048" s="7"/>
      <c r="L1048" s="7"/>
      <c r="Q1048" s="7"/>
      <c r="R1048" s="7"/>
      <c r="X1048" s="7"/>
    </row>
    <row r="1049" spans="9:24" x14ac:dyDescent="0.25">
      <c r="I1049" s="7"/>
      <c r="L1049" s="7"/>
      <c r="Q1049" s="7"/>
      <c r="R1049" s="7"/>
      <c r="X1049" s="7"/>
    </row>
    <row r="1050" spans="9:24" x14ac:dyDescent="0.25">
      <c r="I1050" s="7"/>
      <c r="L1050" s="7"/>
      <c r="Q1050" s="7"/>
      <c r="R1050" s="7"/>
      <c r="X1050" s="7"/>
    </row>
    <row r="1051" spans="9:24" x14ac:dyDescent="0.25">
      <c r="I1051" s="7"/>
      <c r="L1051" s="7"/>
      <c r="Q1051" s="7"/>
      <c r="R1051" s="7"/>
      <c r="X1051" s="7"/>
    </row>
    <row r="1052" spans="9:24" x14ac:dyDescent="0.25">
      <c r="I1052" s="7"/>
      <c r="L1052" s="7"/>
      <c r="Q1052" s="7"/>
      <c r="R1052" s="7"/>
      <c r="X1052" s="7"/>
    </row>
    <row r="1053" spans="9:24" x14ac:dyDescent="0.25">
      <c r="I1053" s="7"/>
      <c r="L1053" s="7"/>
      <c r="Q1053" s="7"/>
      <c r="R1053" s="7"/>
      <c r="X1053" s="7"/>
    </row>
    <row r="1054" spans="9:24" x14ac:dyDescent="0.25">
      <c r="I1054" s="7"/>
      <c r="L1054" s="7"/>
      <c r="Q1054" s="7"/>
      <c r="R1054" s="7"/>
      <c r="X1054" s="7"/>
    </row>
    <row r="1055" spans="9:24" x14ac:dyDescent="0.25">
      <c r="I1055" s="7"/>
      <c r="L1055" s="7"/>
      <c r="Q1055" s="7"/>
      <c r="R1055" s="7"/>
      <c r="X1055" s="7"/>
    </row>
    <row r="1056" spans="9:24" x14ac:dyDescent="0.25">
      <c r="I1056" s="7"/>
      <c r="L1056" s="7"/>
      <c r="Q1056" s="7"/>
      <c r="R1056" s="7"/>
      <c r="X1056" s="7"/>
    </row>
    <row r="1057" spans="9:24" x14ac:dyDescent="0.25">
      <c r="I1057" s="7"/>
      <c r="L1057" s="7"/>
      <c r="Q1057" s="7"/>
      <c r="R1057" s="7"/>
      <c r="X1057" s="7"/>
    </row>
    <row r="1058" spans="9:24" x14ac:dyDescent="0.25">
      <c r="I1058" s="7"/>
      <c r="L1058" s="7"/>
      <c r="Q1058" s="7"/>
      <c r="R1058" s="7"/>
      <c r="X1058" s="7"/>
    </row>
    <row r="1059" spans="9:24" x14ac:dyDescent="0.25">
      <c r="I1059" s="7"/>
      <c r="L1059" s="7"/>
      <c r="Q1059" s="7"/>
      <c r="R1059" s="7"/>
      <c r="X1059" s="7"/>
    </row>
    <row r="1060" spans="9:24" x14ac:dyDescent="0.25">
      <c r="I1060" s="7"/>
      <c r="L1060" s="7"/>
      <c r="Q1060" s="7"/>
      <c r="R1060" s="7"/>
      <c r="X1060" s="7"/>
    </row>
    <row r="1061" spans="9:24" x14ac:dyDescent="0.25">
      <c r="I1061" s="7"/>
      <c r="L1061" s="7"/>
      <c r="Q1061" s="7"/>
      <c r="R1061" s="7"/>
      <c r="X1061" s="7"/>
    </row>
    <row r="1062" spans="9:24" x14ac:dyDescent="0.25">
      <c r="I1062" s="7"/>
      <c r="L1062" s="7"/>
      <c r="Q1062" s="7"/>
      <c r="R1062" s="7"/>
      <c r="X1062" s="7"/>
    </row>
    <row r="1063" spans="9:24" x14ac:dyDescent="0.25">
      <c r="I1063" s="7"/>
      <c r="L1063" s="7"/>
      <c r="Q1063" s="7"/>
      <c r="R1063" s="7"/>
      <c r="X1063" s="7"/>
    </row>
    <row r="1064" spans="9:24" x14ac:dyDescent="0.25">
      <c r="I1064" s="7"/>
      <c r="L1064" s="7"/>
      <c r="Q1064" s="7"/>
      <c r="R1064" s="7"/>
      <c r="X1064" s="7"/>
    </row>
    <row r="1065" spans="9:24" x14ac:dyDescent="0.25">
      <c r="I1065" s="7"/>
      <c r="L1065" s="7"/>
      <c r="Q1065" s="7"/>
      <c r="R1065" s="7"/>
      <c r="X1065" s="7"/>
    </row>
    <row r="1066" spans="9:24" x14ac:dyDescent="0.25">
      <c r="I1066" s="7"/>
      <c r="L1066" s="7"/>
      <c r="Q1066" s="7"/>
      <c r="R1066" s="7"/>
      <c r="X1066" s="7"/>
    </row>
    <row r="1067" spans="9:24" x14ac:dyDescent="0.25">
      <c r="I1067" s="7"/>
      <c r="L1067" s="7"/>
      <c r="Q1067" s="7"/>
      <c r="R1067" s="7"/>
      <c r="X1067" s="7"/>
    </row>
    <row r="1068" spans="9:24" x14ac:dyDescent="0.25">
      <c r="I1068" s="7"/>
      <c r="L1068" s="7"/>
      <c r="Q1068" s="7"/>
      <c r="R1068" s="7"/>
      <c r="X1068" s="7"/>
    </row>
    <row r="1069" spans="9:24" x14ac:dyDescent="0.25">
      <c r="I1069" s="7"/>
      <c r="L1069" s="7"/>
      <c r="Q1069" s="7"/>
      <c r="R1069" s="7"/>
      <c r="X1069" s="7"/>
    </row>
    <row r="1070" spans="9:24" x14ac:dyDescent="0.25">
      <c r="I1070" s="7"/>
      <c r="L1070" s="7"/>
      <c r="Q1070" s="7"/>
      <c r="R1070" s="7"/>
      <c r="X1070" s="7"/>
    </row>
    <row r="1071" spans="9:24" x14ac:dyDescent="0.25">
      <c r="I1071" s="7"/>
      <c r="L1071" s="7"/>
      <c r="Q1071" s="7"/>
      <c r="R1071" s="7"/>
      <c r="X1071" s="7"/>
    </row>
    <row r="1072" spans="9:24" x14ac:dyDescent="0.25">
      <c r="I1072" s="7"/>
      <c r="L1072" s="7"/>
      <c r="Q1072" s="7"/>
      <c r="R1072" s="7"/>
      <c r="X1072" s="7"/>
    </row>
    <row r="1073" spans="9:24" x14ac:dyDescent="0.25">
      <c r="I1073" s="7"/>
      <c r="L1073" s="7"/>
      <c r="Q1073" s="7"/>
      <c r="R1073" s="7"/>
      <c r="X1073" s="7"/>
    </row>
    <row r="1074" spans="9:24" x14ac:dyDescent="0.25">
      <c r="I1074" s="7"/>
      <c r="L1074" s="7"/>
      <c r="Q1074" s="7"/>
      <c r="R1074" s="7"/>
      <c r="X1074" s="7"/>
    </row>
    <row r="1075" spans="9:24" x14ac:dyDescent="0.25">
      <c r="I1075" s="7"/>
      <c r="L1075" s="7"/>
      <c r="Q1075" s="7"/>
      <c r="R1075" s="7"/>
      <c r="X1075" s="7"/>
    </row>
    <row r="1076" spans="9:24" x14ac:dyDescent="0.25">
      <c r="I1076" s="7"/>
      <c r="L1076" s="7"/>
      <c r="Q1076" s="7"/>
      <c r="R1076" s="7"/>
      <c r="X1076" s="7"/>
    </row>
    <row r="1077" spans="9:24" x14ac:dyDescent="0.25">
      <c r="I1077" s="7"/>
      <c r="L1077" s="7"/>
      <c r="Q1077" s="7"/>
      <c r="R1077" s="7"/>
      <c r="X1077" s="7"/>
    </row>
    <row r="1078" spans="9:24" x14ac:dyDescent="0.25">
      <c r="I1078" s="7"/>
      <c r="L1078" s="7"/>
      <c r="Q1078" s="7"/>
      <c r="R1078" s="7"/>
      <c r="X1078" s="7"/>
    </row>
    <row r="1079" spans="9:24" x14ac:dyDescent="0.25">
      <c r="I1079" s="7"/>
      <c r="L1079" s="7"/>
      <c r="Q1079" s="7"/>
      <c r="R1079" s="7"/>
      <c r="X1079" s="7"/>
    </row>
    <row r="1080" spans="9:24" x14ac:dyDescent="0.25">
      <c r="I1080" s="7"/>
      <c r="L1080" s="7"/>
      <c r="Q1080" s="7"/>
      <c r="R1080" s="7"/>
      <c r="X1080" s="7"/>
    </row>
    <row r="1081" spans="9:24" x14ac:dyDescent="0.25">
      <c r="I1081" s="7"/>
      <c r="L1081" s="7"/>
      <c r="Q1081" s="7"/>
      <c r="R1081" s="7"/>
      <c r="X1081" s="7"/>
    </row>
    <row r="1082" spans="9:24" x14ac:dyDescent="0.25">
      <c r="I1082" s="7"/>
      <c r="L1082" s="7"/>
      <c r="Q1082" s="7"/>
      <c r="R1082" s="7"/>
      <c r="X1082" s="7"/>
    </row>
    <row r="1083" spans="9:24" x14ac:dyDescent="0.25">
      <c r="I1083" s="7"/>
      <c r="L1083" s="7"/>
      <c r="Q1083" s="7"/>
      <c r="R1083" s="7"/>
      <c r="X1083" s="7"/>
    </row>
    <row r="1084" spans="9:24" x14ac:dyDescent="0.25">
      <c r="I1084" s="7"/>
      <c r="L1084" s="7"/>
      <c r="Q1084" s="7"/>
      <c r="R1084" s="7"/>
      <c r="X1084" s="7"/>
    </row>
    <row r="1085" spans="9:24" x14ac:dyDescent="0.25">
      <c r="I1085" s="7"/>
      <c r="L1085" s="7"/>
      <c r="Q1085" s="7"/>
      <c r="R1085" s="7"/>
      <c r="X1085" s="7"/>
    </row>
    <row r="1086" spans="9:24" x14ac:dyDescent="0.25">
      <c r="I1086" s="7"/>
      <c r="L1086" s="7"/>
      <c r="Q1086" s="7"/>
      <c r="R1086" s="7"/>
      <c r="X1086" s="7"/>
    </row>
    <row r="1087" spans="9:24" x14ac:dyDescent="0.25">
      <c r="I1087" s="7"/>
      <c r="L1087" s="7"/>
      <c r="Q1087" s="7"/>
      <c r="R1087" s="7"/>
      <c r="X1087" s="7"/>
    </row>
    <row r="1088" spans="9:24" x14ac:dyDescent="0.25">
      <c r="I1088" s="7"/>
      <c r="L1088" s="7"/>
      <c r="Q1088" s="7"/>
      <c r="R1088" s="7"/>
      <c r="X1088" s="7"/>
    </row>
    <row r="1089" spans="9:24" x14ac:dyDescent="0.25">
      <c r="I1089" s="7"/>
      <c r="L1089" s="7"/>
      <c r="Q1089" s="7"/>
      <c r="R1089" s="7"/>
      <c r="X1089" s="7"/>
    </row>
    <row r="1090" spans="9:24" x14ac:dyDescent="0.25">
      <c r="I1090" s="7"/>
      <c r="L1090" s="7"/>
      <c r="Q1090" s="7"/>
      <c r="R1090" s="7"/>
      <c r="X1090" s="7"/>
    </row>
    <row r="1091" spans="9:24" x14ac:dyDescent="0.25">
      <c r="I1091" s="7"/>
      <c r="L1091" s="7"/>
      <c r="Q1091" s="7"/>
      <c r="R1091" s="7"/>
      <c r="X1091" s="7"/>
    </row>
    <row r="1092" spans="9:24" x14ac:dyDescent="0.25">
      <c r="I1092" s="7"/>
      <c r="L1092" s="7"/>
      <c r="Q1092" s="7"/>
      <c r="R1092" s="7"/>
      <c r="X1092" s="7"/>
    </row>
    <row r="1093" spans="9:24" x14ac:dyDescent="0.25">
      <c r="I1093" s="7"/>
      <c r="L1093" s="7"/>
      <c r="Q1093" s="7"/>
      <c r="R1093" s="7"/>
      <c r="X1093" s="7"/>
    </row>
    <row r="1094" spans="9:24" x14ac:dyDescent="0.25">
      <c r="I1094" s="7"/>
      <c r="L1094" s="7"/>
      <c r="Q1094" s="7"/>
      <c r="R1094" s="7"/>
      <c r="X1094" s="7"/>
    </row>
    <row r="1095" spans="9:24" x14ac:dyDescent="0.25">
      <c r="I1095" s="7"/>
      <c r="L1095" s="7"/>
      <c r="Q1095" s="7"/>
      <c r="R1095" s="7"/>
      <c r="X1095" s="7"/>
    </row>
    <row r="1096" spans="9:24" x14ac:dyDescent="0.25">
      <c r="I1096" s="7"/>
      <c r="L1096" s="7"/>
      <c r="Q1096" s="7"/>
      <c r="R1096" s="7"/>
      <c r="X1096" s="7"/>
    </row>
    <row r="1097" spans="9:24" x14ac:dyDescent="0.25">
      <c r="I1097" s="7"/>
      <c r="L1097" s="7"/>
      <c r="Q1097" s="7"/>
      <c r="R1097" s="7"/>
      <c r="X1097" s="7"/>
    </row>
    <row r="1098" spans="9:24" x14ac:dyDescent="0.25">
      <c r="I1098" s="7"/>
      <c r="L1098" s="7"/>
      <c r="Q1098" s="7"/>
      <c r="R1098" s="7"/>
      <c r="X1098" s="7"/>
    </row>
    <row r="1099" spans="9:24" x14ac:dyDescent="0.25">
      <c r="I1099" s="7"/>
      <c r="L1099" s="7"/>
      <c r="Q1099" s="7"/>
      <c r="R1099" s="7"/>
      <c r="X1099" s="7"/>
    </row>
    <row r="1100" spans="9:24" x14ac:dyDescent="0.25">
      <c r="I1100" s="7"/>
      <c r="L1100" s="7"/>
      <c r="Q1100" s="7"/>
      <c r="R1100" s="7"/>
      <c r="X1100" s="7"/>
    </row>
    <row r="1101" spans="9:24" x14ac:dyDescent="0.25">
      <c r="I1101" s="7"/>
      <c r="L1101" s="7"/>
      <c r="Q1101" s="7"/>
      <c r="R1101" s="7"/>
      <c r="X1101" s="7"/>
    </row>
    <row r="1102" spans="9:24" x14ac:dyDescent="0.25">
      <c r="I1102" s="7"/>
      <c r="L1102" s="7"/>
      <c r="Q1102" s="7"/>
      <c r="R1102" s="7"/>
      <c r="X1102" s="7"/>
    </row>
    <row r="1103" spans="9:24" x14ac:dyDescent="0.25">
      <c r="I1103" s="7"/>
      <c r="L1103" s="7"/>
      <c r="Q1103" s="7"/>
      <c r="R1103" s="7"/>
      <c r="X1103" s="7"/>
    </row>
    <row r="1104" spans="9:24" x14ac:dyDescent="0.25">
      <c r="I1104" s="7"/>
      <c r="L1104" s="7"/>
      <c r="Q1104" s="7"/>
      <c r="R1104" s="7"/>
      <c r="X1104" s="7"/>
    </row>
    <row r="1105" spans="9:24" x14ac:dyDescent="0.25">
      <c r="I1105" s="7"/>
      <c r="L1105" s="7"/>
      <c r="Q1105" s="7"/>
      <c r="R1105" s="7"/>
      <c r="X1105" s="7"/>
    </row>
    <row r="1106" spans="9:24" x14ac:dyDescent="0.25">
      <c r="I1106" s="7"/>
      <c r="L1106" s="7"/>
      <c r="Q1106" s="7"/>
      <c r="R1106" s="7"/>
      <c r="X1106" s="7"/>
    </row>
    <row r="1107" spans="9:24" x14ac:dyDescent="0.25">
      <c r="I1107" s="7"/>
      <c r="L1107" s="7"/>
      <c r="Q1107" s="7"/>
      <c r="R1107" s="7"/>
      <c r="X1107" s="7"/>
    </row>
    <row r="1108" spans="9:24" x14ac:dyDescent="0.25">
      <c r="I1108" s="7"/>
      <c r="L1108" s="7"/>
      <c r="Q1108" s="7"/>
      <c r="R1108" s="7"/>
      <c r="X1108" s="7"/>
    </row>
    <row r="1109" spans="9:24" x14ac:dyDescent="0.25">
      <c r="I1109" s="7"/>
      <c r="L1109" s="7"/>
      <c r="Q1109" s="7"/>
      <c r="R1109" s="7"/>
      <c r="X1109" s="7"/>
    </row>
    <row r="1110" spans="9:24" x14ac:dyDescent="0.25">
      <c r="I1110" s="7"/>
      <c r="L1110" s="7"/>
      <c r="Q1110" s="7"/>
      <c r="R1110" s="7"/>
      <c r="X1110" s="7"/>
    </row>
    <row r="1111" spans="9:24" x14ac:dyDescent="0.25">
      <c r="I1111" s="7"/>
      <c r="L1111" s="7"/>
      <c r="Q1111" s="7"/>
      <c r="R1111" s="7"/>
      <c r="X1111" s="7"/>
    </row>
    <row r="1112" spans="9:24" x14ac:dyDescent="0.25">
      <c r="I1112" s="7"/>
      <c r="L1112" s="7"/>
      <c r="Q1112" s="7"/>
      <c r="R1112" s="7"/>
      <c r="X1112" s="7"/>
    </row>
    <row r="1113" spans="9:24" x14ac:dyDescent="0.25">
      <c r="I1113" s="7"/>
      <c r="L1113" s="7"/>
      <c r="Q1113" s="7"/>
      <c r="R1113" s="7"/>
      <c r="X1113" s="7"/>
    </row>
    <row r="1114" spans="9:24" x14ac:dyDescent="0.25">
      <c r="I1114" s="7"/>
      <c r="L1114" s="7"/>
      <c r="Q1114" s="7"/>
      <c r="R1114" s="7"/>
      <c r="X1114" s="7"/>
    </row>
    <row r="1115" spans="9:24" x14ac:dyDescent="0.25">
      <c r="I1115" s="7"/>
      <c r="L1115" s="7"/>
      <c r="Q1115" s="7"/>
      <c r="R1115" s="7"/>
      <c r="X1115" s="7"/>
    </row>
    <row r="1116" spans="9:24" x14ac:dyDescent="0.25">
      <c r="I1116" s="7"/>
      <c r="L1116" s="7"/>
      <c r="Q1116" s="7"/>
      <c r="R1116" s="7"/>
      <c r="X1116" s="7"/>
    </row>
    <row r="1117" spans="9:24" x14ac:dyDescent="0.25">
      <c r="I1117" s="7"/>
      <c r="L1117" s="7"/>
      <c r="Q1117" s="7"/>
      <c r="R1117" s="7"/>
      <c r="X1117" s="7"/>
    </row>
    <row r="1118" spans="9:24" x14ac:dyDescent="0.25">
      <c r="I1118" s="7"/>
      <c r="L1118" s="7"/>
      <c r="Q1118" s="7"/>
      <c r="R1118" s="7"/>
      <c r="X1118" s="7"/>
    </row>
    <row r="1119" spans="9:24" x14ac:dyDescent="0.25">
      <c r="I1119" s="7"/>
      <c r="L1119" s="7"/>
      <c r="Q1119" s="7"/>
      <c r="R1119" s="7"/>
      <c r="X1119" s="7"/>
    </row>
    <row r="1120" spans="9:24" x14ac:dyDescent="0.25">
      <c r="I1120" s="7"/>
      <c r="L1120" s="7"/>
      <c r="Q1120" s="7"/>
      <c r="R1120" s="7"/>
      <c r="X1120" s="7"/>
    </row>
    <row r="1121" spans="9:24" x14ac:dyDescent="0.25">
      <c r="I1121" s="7"/>
      <c r="L1121" s="7"/>
      <c r="Q1121" s="7"/>
      <c r="R1121" s="7"/>
      <c r="X1121" s="7"/>
    </row>
    <row r="1122" spans="9:24" x14ac:dyDescent="0.25">
      <c r="I1122" s="7"/>
      <c r="L1122" s="7"/>
      <c r="Q1122" s="7"/>
      <c r="R1122" s="7"/>
      <c r="X1122" s="7"/>
    </row>
    <row r="1123" spans="9:24" x14ac:dyDescent="0.25">
      <c r="I1123" s="7"/>
      <c r="L1123" s="7"/>
      <c r="Q1123" s="7"/>
      <c r="R1123" s="7"/>
      <c r="X1123" s="7"/>
    </row>
    <row r="1124" spans="9:24" x14ac:dyDescent="0.25">
      <c r="I1124" s="7"/>
      <c r="L1124" s="7"/>
      <c r="Q1124" s="7"/>
      <c r="R1124" s="7"/>
      <c r="X1124" s="7"/>
    </row>
    <row r="1125" spans="9:24" x14ac:dyDescent="0.25">
      <c r="I1125" s="7"/>
      <c r="L1125" s="7"/>
      <c r="Q1125" s="7"/>
      <c r="R1125" s="7"/>
      <c r="X1125" s="7"/>
    </row>
    <row r="1126" spans="9:24" x14ac:dyDescent="0.25">
      <c r="I1126" s="7"/>
      <c r="L1126" s="7"/>
      <c r="Q1126" s="7"/>
      <c r="R1126" s="7"/>
      <c r="X1126" s="7"/>
    </row>
    <row r="1127" spans="9:24" x14ac:dyDescent="0.25">
      <c r="I1127" s="7"/>
      <c r="L1127" s="7"/>
      <c r="Q1127" s="7"/>
      <c r="R1127" s="7"/>
      <c r="X1127" s="7"/>
    </row>
    <row r="1128" spans="9:24" x14ac:dyDescent="0.25">
      <c r="I1128" s="7"/>
      <c r="L1128" s="7"/>
      <c r="Q1128" s="7"/>
      <c r="R1128" s="7"/>
      <c r="X1128" s="7"/>
    </row>
    <row r="1129" spans="9:24" x14ac:dyDescent="0.25">
      <c r="I1129" s="7"/>
      <c r="L1129" s="7"/>
      <c r="Q1129" s="7"/>
      <c r="R1129" s="7"/>
      <c r="X1129" s="7"/>
    </row>
    <row r="1130" spans="9:24" x14ac:dyDescent="0.25">
      <c r="I1130" s="7"/>
      <c r="L1130" s="7"/>
      <c r="Q1130" s="7"/>
      <c r="R1130" s="7"/>
      <c r="X1130" s="7"/>
    </row>
    <row r="1131" spans="9:24" x14ac:dyDescent="0.25">
      <c r="I1131" s="7"/>
      <c r="L1131" s="7"/>
      <c r="Q1131" s="7"/>
      <c r="R1131" s="7"/>
      <c r="X1131" s="7"/>
    </row>
    <row r="1132" spans="9:24" x14ac:dyDescent="0.25">
      <c r="I1132" s="7"/>
      <c r="L1132" s="7"/>
      <c r="Q1132" s="7"/>
      <c r="R1132" s="7"/>
      <c r="X1132" s="7"/>
    </row>
    <row r="1133" spans="9:24" x14ac:dyDescent="0.25">
      <c r="I1133" s="7"/>
      <c r="L1133" s="7"/>
      <c r="Q1133" s="7"/>
      <c r="R1133" s="7"/>
      <c r="X1133" s="7"/>
    </row>
    <row r="1134" spans="9:24" x14ac:dyDescent="0.25">
      <c r="I1134" s="7"/>
      <c r="L1134" s="7"/>
      <c r="Q1134" s="7"/>
      <c r="R1134" s="7"/>
      <c r="X1134" s="7"/>
    </row>
    <row r="1135" spans="9:24" x14ac:dyDescent="0.25">
      <c r="I1135" s="7"/>
      <c r="L1135" s="7"/>
      <c r="Q1135" s="7"/>
      <c r="R1135" s="7"/>
      <c r="X1135" s="7"/>
    </row>
    <row r="1136" spans="9:24" x14ac:dyDescent="0.25">
      <c r="I1136" s="7"/>
      <c r="L1136" s="7"/>
      <c r="Q1136" s="7"/>
      <c r="R1136" s="7"/>
      <c r="X1136" s="7"/>
    </row>
    <row r="1137" spans="9:24" x14ac:dyDescent="0.25">
      <c r="I1137" s="7"/>
      <c r="L1137" s="7"/>
      <c r="Q1137" s="7"/>
      <c r="R1137" s="7"/>
      <c r="X1137" s="7"/>
    </row>
    <row r="1138" spans="9:24" x14ac:dyDescent="0.25">
      <c r="I1138" s="7"/>
      <c r="L1138" s="7"/>
      <c r="Q1138" s="7"/>
      <c r="R1138" s="7"/>
      <c r="X1138" s="7"/>
    </row>
    <row r="1139" spans="9:24" x14ac:dyDescent="0.25">
      <c r="I1139" s="7"/>
      <c r="L1139" s="7"/>
      <c r="Q1139" s="7"/>
      <c r="R1139" s="7"/>
      <c r="X1139" s="7"/>
    </row>
    <row r="1140" spans="9:24" x14ac:dyDescent="0.25">
      <c r="I1140" s="7"/>
      <c r="L1140" s="7"/>
      <c r="Q1140" s="7"/>
      <c r="R1140" s="7"/>
      <c r="X1140" s="7"/>
    </row>
    <row r="1141" spans="9:24" x14ac:dyDescent="0.25">
      <c r="I1141" s="7"/>
      <c r="L1141" s="7"/>
      <c r="Q1141" s="7"/>
      <c r="R1141" s="7"/>
      <c r="X1141" s="7"/>
    </row>
    <row r="1142" spans="9:24" x14ac:dyDescent="0.25">
      <c r="I1142" s="7"/>
      <c r="L1142" s="7"/>
      <c r="Q1142" s="7"/>
      <c r="R1142" s="7"/>
      <c r="X1142" s="7"/>
    </row>
    <row r="1143" spans="9:24" x14ac:dyDescent="0.25">
      <c r="I1143" s="7"/>
      <c r="L1143" s="7"/>
      <c r="Q1143" s="7"/>
      <c r="R1143" s="7"/>
      <c r="X1143" s="7"/>
    </row>
    <row r="1144" spans="9:24" x14ac:dyDescent="0.25">
      <c r="I1144" s="7"/>
      <c r="L1144" s="7"/>
      <c r="Q1144" s="7"/>
      <c r="R1144" s="7"/>
      <c r="X1144" s="7"/>
    </row>
    <row r="1145" spans="9:24" x14ac:dyDescent="0.25">
      <c r="I1145" s="7"/>
      <c r="L1145" s="7"/>
      <c r="Q1145" s="7"/>
      <c r="R1145" s="7"/>
      <c r="X1145" s="7"/>
    </row>
    <row r="1146" spans="9:24" x14ac:dyDescent="0.25">
      <c r="I1146" s="7"/>
      <c r="L1146" s="7"/>
      <c r="Q1146" s="7"/>
      <c r="R1146" s="7"/>
      <c r="X1146" s="7"/>
    </row>
    <row r="1147" spans="9:24" x14ac:dyDescent="0.25">
      <c r="I1147" s="7"/>
      <c r="L1147" s="7"/>
      <c r="Q1147" s="7"/>
      <c r="R1147" s="7"/>
      <c r="X1147" s="7"/>
    </row>
    <row r="1148" spans="9:24" x14ac:dyDescent="0.25">
      <c r="I1148" s="7"/>
      <c r="L1148" s="7"/>
      <c r="Q1148" s="7"/>
      <c r="R1148" s="7"/>
      <c r="X1148" s="7"/>
    </row>
    <row r="1149" spans="9:24" x14ac:dyDescent="0.25">
      <c r="I1149" s="7"/>
      <c r="L1149" s="7"/>
      <c r="Q1149" s="7"/>
      <c r="R1149" s="7"/>
      <c r="X1149" s="7"/>
    </row>
    <row r="1150" spans="9:24" x14ac:dyDescent="0.25">
      <c r="I1150" s="7"/>
      <c r="L1150" s="7"/>
      <c r="Q1150" s="7"/>
      <c r="R1150" s="7"/>
      <c r="X1150" s="7"/>
    </row>
    <row r="1151" spans="9:24" x14ac:dyDescent="0.25">
      <c r="I1151" s="7"/>
      <c r="L1151" s="7"/>
      <c r="Q1151" s="7"/>
      <c r="R1151" s="7"/>
      <c r="X1151" s="7"/>
    </row>
    <row r="1152" spans="9:24" x14ac:dyDescent="0.25">
      <c r="I1152" s="7"/>
      <c r="L1152" s="7"/>
      <c r="Q1152" s="7"/>
      <c r="R1152" s="7"/>
      <c r="X1152" s="7"/>
    </row>
    <row r="1153" spans="9:24" x14ac:dyDescent="0.25">
      <c r="I1153" s="7"/>
      <c r="L1153" s="7"/>
      <c r="Q1153" s="7"/>
      <c r="R1153" s="7"/>
      <c r="X1153" s="7"/>
    </row>
    <row r="1154" spans="9:24" x14ac:dyDescent="0.25">
      <c r="I1154" s="7"/>
      <c r="L1154" s="7"/>
      <c r="Q1154" s="7"/>
      <c r="R1154" s="7"/>
      <c r="X1154" s="7"/>
    </row>
    <row r="1155" spans="9:24" x14ac:dyDescent="0.25">
      <c r="I1155" s="7"/>
      <c r="L1155" s="7"/>
      <c r="Q1155" s="7"/>
      <c r="R1155" s="7"/>
      <c r="X1155" s="7"/>
    </row>
    <row r="1156" spans="9:24" x14ac:dyDescent="0.25">
      <c r="I1156" s="7"/>
      <c r="L1156" s="7"/>
      <c r="Q1156" s="7"/>
      <c r="R1156" s="7"/>
      <c r="X1156" s="7"/>
    </row>
    <row r="1157" spans="9:24" x14ac:dyDescent="0.25">
      <c r="I1157" s="7"/>
      <c r="L1157" s="7"/>
      <c r="Q1157" s="7"/>
      <c r="R1157" s="7"/>
      <c r="X1157" s="7"/>
    </row>
    <row r="1158" spans="9:24" x14ac:dyDescent="0.25">
      <c r="I1158" s="7"/>
      <c r="L1158" s="7"/>
      <c r="Q1158" s="7"/>
      <c r="R1158" s="7"/>
      <c r="X1158" s="7"/>
    </row>
    <row r="1159" spans="9:24" x14ac:dyDescent="0.25">
      <c r="I1159" s="7"/>
      <c r="L1159" s="7"/>
      <c r="Q1159" s="7"/>
      <c r="R1159" s="7"/>
      <c r="X1159" s="7"/>
    </row>
    <row r="1160" spans="9:24" x14ac:dyDescent="0.25">
      <c r="I1160" s="7"/>
      <c r="L1160" s="7"/>
      <c r="Q1160" s="7"/>
      <c r="R1160" s="7"/>
      <c r="X1160" s="7"/>
    </row>
    <row r="1161" spans="9:24" x14ac:dyDescent="0.25">
      <c r="I1161" s="7"/>
      <c r="L1161" s="7"/>
      <c r="Q1161" s="7"/>
      <c r="R1161" s="7"/>
      <c r="X1161" s="7"/>
    </row>
    <row r="1162" spans="9:24" x14ac:dyDescent="0.25">
      <c r="I1162" s="7"/>
      <c r="L1162" s="7"/>
      <c r="Q1162" s="7"/>
      <c r="R1162" s="7"/>
      <c r="X1162" s="7"/>
    </row>
    <row r="1163" spans="9:24" x14ac:dyDescent="0.25">
      <c r="I1163" s="7"/>
      <c r="L1163" s="7"/>
      <c r="Q1163" s="7"/>
      <c r="R1163" s="7"/>
      <c r="X1163" s="7"/>
    </row>
    <row r="1164" spans="9:24" x14ac:dyDescent="0.25">
      <c r="I1164" s="7"/>
      <c r="L1164" s="7"/>
      <c r="Q1164" s="7"/>
      <c r="R1164" s="7"/>
      <c r="X1164" s="7"/>
    </row>
    <row r="1165" spans="9:24" x14ac:dyDescent="0.25">
      <c r="I1165" s="7"/>
      <c r="L1165" s="7"/>
      <c r="Q1165" s="7"/>
      <c r="R1165" s="7"/>
      <c r="X1165" s="7"/>
    </row>
    <row r="1166" spans="9:24" x14ac:dyDescent="0.25">
      <c r="I1166" s="7"/>
      <c r="L1166" s="7"/>
      <c r="Q1166" s="7"/>
      <c r="R1166" s="7"/>
      <c r="X1166" s="7"/>
    </row>
    <row r="1167" spans="9:24" x14ac:dyDescent="0.25">
      <c r="I1167" s="7"/>
      <c r="L1167" s="7"/>
      <c r="Q1167" s="7"/>
      <c r="R1167" s="7"/>
      <c r="X1167" s="7"/>
    </row>
    <row r="1168" spans="9:24" x14ac:dyDescent="0.25">
      <c r="I1168" s="7"/>
      <c r="L1168" s="7"/>
      <c r="Q1168" s="7"/>
      <c r="R1168" s="7"/>
      <c r="X1168" s="7"/>
    </row>
    <row r="1169" spans="9:24" x14ac:dyDescent="0.25">
      <c r="I1169" s="7"/>
      <c r="L1169" s="7"/>
      <c r="Q1169" s="7"/>
      <c r="R1169" s="7"/>
      <c r="X1169" s="7"/>
    </row>
    <row r="1170" spans="9:24" x14ac:dyDescent="0.25">
      <c r="I1170" s="7"/>
      <c r="L1170" s="7"/>
      <c r="Q1170" s="7"/>
      <c r="R1170" s="7"/>
      <c r="X1170" s="7"/>
    </row>
    <row r="1171" spans="9:24" x14ac:dyDescent="0.25">
      <c r="I1171" s="7"/>
      <c r="L1171" s="7"/>
      <c r="Q1171" s="7"/>
      <c r="R1171" s="7"/>
      <c r="X1171" s="7"/>
    </row>
    <row r="1172" spans="9:24" x14ac:dyDescent="0.25">
      <c r="I1172" s="7"/>
      <c r="L1172" s="7"/>
      <c r="Q1172" s="7"/>
      <c r="R1172" s="7"/>
      <c r="X1172" s="7"/>
    </row>
    <row r="1173" spans="9:24" x14ac:dyDescent="0.25">
      <c r="I1173" s="7"/>
      <c r="L1173" s="7"/>
      <c r="Q1173" s="7"/>
      <c r="R1173" s="7"/>
      <c r="X1173" s="7"/>
    </row>
    <row r="1174" spans="9:24" x14ac:dyDescent="0.25">
      <c r="I1174" s="7"/>
      <c r="L1174" s="7"/>
      <c r="Q1174" s="7"/>
      <c r="R1174" s="7"/>
      <c r="X1174" s="7"/>
    </row>
    <row r="1175" spans="9:24" x14ac:dyDescent="0.25">
      <c r="I1175" s="7"/>
      <c r="L1175" s="7"/>
      <c r="Q1175" s="7"/>
      <c r="R1175" s="7"/>
      <c r="X1175" s="7"/>
    </row>
    <row r="1176" spans="9:24" x14ac:dyDescent="0.25">
      <c r="I1176" s="7"/>
      <c r="L1176" s="7"/>
      <c r="Q1176" s="7"/>
      <c r="R1176" s="7"/>
      <c r="X1176" s="7"/>
    </row>
    <row r="1177" spans="9:24" x14ac:dyDescent="0.25">
      <c r="I1177" s="7"/>
      <c r="L1177" s="7"/>
      <c r="Q1177" s="7"/>
      <c r="R1177" s="7"/>
      <c r="X1177" s="7"/>
    </row>
    <row r="1178" spans="9:24" x14ac:dyDescent="0.25">
      <c r="I1178" s="7"/>
      <c r="L1178" s="7"/>
      <c r="Q1178" s="7"/>
      <c r="R1178" s="7"/>
      <c r="X1178" s="7"/>
    </row>
    <row r="1179" spans="9:24" x14ac:dyDescent="0.25">
      <c r="I1179" s="7"/>
      <c r="L1179" s="7"/>
      <c r="Q1179" s="7"/>
      <c r="R1179" s="7"/>
      <c r="X1179" s="7"/>
    </row>
    <row r="1180" spans="9:24" x14ac:dyDescent="0.25">
      <c r="I1180" s="7"/>
      <c r="L1180" s="7"/>
      <c r="Q1180" s="7"/>
      <c r="R1180" s="7"/>
      <c r="X1180" s="7"/>
    </row>
    <row r="1181" spans="9:24" x14ac:dyDescent="0.25">
      <c r="I1181" s="7"/>
      <c r="L1181" s="7"/>
      <c r="Q1181" s="7"/>
      <c r="R1181" s="7"/>
      <c r="X1181" s="7"/>
    </row>
    <row r="1182" spans="9:24" x14ac:dyDescent="0.25">
      <c r="I1182" s="7"/>
      <c r="L1182" s="7"/>
      <c r="Q1182" s="7"/>
      <c r="R1182" s="7"/>
      <c r="X1182" s="7"/>
    </row>
    <row r="1183" spans="9:24" x14ac:dyDescent="0.25">
      <c r="I1183" s="7"/>
      <c r="L1183" s="7"/>
      <c r="Q1183" s="7"/>
      <c r="R1183" s="7"/>
      <c r="X1183" s="7"/>
    </row>
    <row r="1184" spans="9:24" x14ac:dyDescent="0.25">
      <c r="I1184" s="7"/>
      <c r="L1184" s="7"/>
      <c r="Q1184" s="7"/>
      <c r="R1184" s="7"/>
      <c r="X1184" s="7"/>
    </row>
    <row r="1185" spans="9:24" x14ac:dyDescent="0.25">
      <c r="I1185" s="7"/>
      <c r="L1185" s="7"/>
      <c r="Q1185" s="7"/>
      <c r="R1185" s="7"/>
      <c r="X1185" s="7"/>
    </row>
    <row r="1186" spans="9:24" x14ac:dyDescent="0.25">
      <c r="I1186" s="7"/>
      <c r="L1186" s="7"/>
      <c r="Q1186" s="7"/>
      <c r="R1186" s="7"/>
      <c r="X1186" s="7"/>
    </row>
    <row r="1187" spans="9:24" x14ac:dyDescent="0.25">
      <c r="I1187" s="7"/>
      <c r="L1187" s="7"/>
      <c r="Q1187" s="7"/>
      <c r="R1187" s="7"/>
      <c r="X1187" s="7"/>
    </row>
    <row r="1188" spans="9:24" x14ac:dyDescent="0.25">
      <c r="I1188" s="7"/>
      <c r="L1188" s="7"/>
      <c r="Q1188" s="7"/>
      <c r="R1188" s="7"/>
      <c r="X1188" s="7"/>
    </row>
    <row r="1189" spans="9:24" x14ac:dyDescent="0.25">
      <c r="I1189" s="7"/>
      <c r="L1189" s="7"/>
      <c r="Q1189" s="7"/>
      <c r="R1189" s="7"/>
      <c r="X1189" s="7"/>
    </row>
    <row r="1190" spans="9:24" x14ac:dyDescent="0.25">
      <c r="I1190" s="7"/>
      <c r="L1190" s="7"/>
      <c r="Q1190" s="7"/>
      <c r="R1190" s="7"/>
      <c r="X1190" s="7"/>
    </row>
    <row r="1191" spans="9:24" x14ac:dyDescent="0.25">
      <c r="I1191" s="7"/>
      <c r="L1191" s="7"/>
      <c r="Q1191" s="7"/>
      <c r="R1191" s="7"/>
      <c r="X1191" s="7"/>
    </row>
    <row r="1192" spans="9:24" x14ac:dyDescent="0.25">
      <c r="I1192" s="7"/>
      <c r="L1192" s="7"/>
      <c r="Q1192" s="7"/>
      <c r="R1192" s="7"/>
      <c r="X1192" s="7"/>
    </row>
    <row r="1193" spans="9:24" x14ac:dyDescent="0.25">
      <c r="I1193" s="7"/>
      <c r="L1193" s="7"/>
      <c r="Q1193" s="7"/>
      <c r="R1193" s="7"/>
      <c r="X1193" s="7"/>
    </row>
    <row r="1194" spans="9:24" x14ac:dyDescent="0.25">
      <c r="I1194" s="7"/>
      <c r="L1194" s="7"/>
      <c r="Q1194" s="7"/>
      <c r="R1194" s="7"/>
      <c r="X1194" s="7"/>
    </row>
    <row r="1195" spans="9:24" x14ac:dyDescent="0.25">
      <c r="I1195" s="7"/>
      <c r="L1195" s="7"/>
      <c r="Q1195" s="7"/>
      <c r="R1195" s="7"/>
      <c r="X1195" s="7"/>
    </row>
    <row r="1196" spans="9:24" x14ac:dyDescent="0.25">
      <c r="I1196" s="7"/>
      <c r="L1196" s="7"/>
      <c r="Q1196" s="7"/>
      <c r="R1196" s="7"/>
      <c r="X1196" s="7"/>
    </row>
    <row r="1197" spans="9:24" x14ac:dyDescent="0.25">
      <c r="I1197" s="7"/>
      <c r="L1197" s="7"/>
      <c r="Q1197" s="7"/>
      <c r="R1197" s="7"/>
      <c r="X1197" s="7"/>
    </row>
    <row r="1198" spans="9:24" x14ac:dyDescent="0.25">
      <c r="I1198" s="7"/>
      <c r="L1198" s="7"/>
      <c r="Q1198" s="7"/>
      <c r="R1198" s="7"/>
      <c r="X1198" s="7"/>
    </row>
    <row r="1199" spans="9:24" x14ac:dyDescent="0.25">
      <c r="I1199" s="7"/>
      <c r="L1199" s="7"/>
      <c r="Q1199" s="7"/>
      <c r="R1199" s="7"/>
      <c r="X1199" s="7"/>
    </row>
    <row r="1200" spans="9:24" x14ac:dyDescent="0.25">
      <c r="I1200" s="7"/>
      <c r="L1200" s="7"/>
      <c r="Q1200" s="7"/>
      <c r="R1200" s="7"/>
      <c r="X1200" s="7"/>
    </row>
    <row r="1201" spans="9:24" x14ac:dyDescent="0.25">
      <c r="I1201" s="7"/>
      <c r="L1201" s="7"/>
      <c r="Q1201" s="7"/>
      <c r="R1201" s="7"/>
      <c r="X1201" s="7"/>
    </row>
    <row r="1202" spans="9:24" x14ac:dyDescent="0.25">
      <c r="I1202" s="7"/>
      <c r="L1202" s="7"/>
      <c r="Q1202" s="7"/>
      <c r="R1202" s="7"/>
      <c r="X1202" s="7"/>
    </row>
    <row r="1203" spans="9:24" x14ac:dyDescent="0.25">
      <c r="I1203" s="7"/>
      <c r="L1203" s="7"/>
      <c r="Q1203" s="7"/>
      <c r="R1203" s="7"/>
      <c r="X1203" s="7"/>
    </row>
    <row r="1204" spans="9:24" x14ac:dyDescent="0.25">
      <c r="I1204" s="7"/>
      <c r="L1204" s="7"/>
      <c r="Q1204" s="7"/>
      <c r="R1204" s="7"/>
      <c r="X1204" s="7"/>
    </row>
    <row r="1205" spans="9:24" x14ac:dyDescent="0.25">
      <c r="I1205" s="7"/>
      <c r="L1205" s="7"/>
      <c r="Q1205" s="7"/>
      <c r="R1205" s="7"/>
      <c r="X1205" s="7"/>
    </row>
    <row r="1206" spans="9:24" x14ac:dyDescent="0.25">
      <c r="I1206" s="7"/>
      <c r="L1206" s="7"/>
      <c r="Q1206" s="7"/>
      <c r="R1206" s="7"/>
      <c r="X1206" s="7"/>
    </row>
    <row r="1207" spans="9:24" x14ac:dyDescent="0.25">
      <c r="I1207" s="7"/>
      <c r="L1207" s="7"/>
      <c r="Q1207" s="7"/>
      <c r="R1207" s="7"/>
      <c r="X1207" s="7"/>
    </row>
    <row r="1208" spans="9:24" x14ac:dyDescent="0.25">
      <c r="I1208" s="7"/>
      <c r="L1208" s="7"/>
      <c r="Q1208" s="7"/>
      <c r="R1208" s="7"/>
      <c r="X1208" s="7"/>
    </row>
    <row r="1209" spans="9:24" x14ac:dyDescent="0.25">
      <c r="I1209" s="7"/>
      <c r="L1209" s="7"/>
      <c r="Q1209" s="7"/>
      <c r="R1209" s="7"/>
      <c r="X1209" s="7"/>
    </row>
    <row r="1210" spans="9:24" x14ac:dyDescent="0.25">
      <c r="I1210" s="7"/>
      <c r="L1210" s="7"/>
      <c r="Q1210" s="7"/>
      <c r="R1210" s="7"/>
      <c r="X1210" s="7"/>
    </row>
    <row r="1211" spans="9:24" x14ac:dyDescent="0.25">
      <c r="I1211" s="7"/>
      <c r="L1211" s="7"/>
      <c r="Q1211" s="7"/>
      <c r="R1211" s="7"/>
      <c r="X1211" s="7"/>
    </row>
    <row r="1212" spans="9:24" x14ac:dyDescent="0.25">
      <c r="I1212" s="7"/>
      <c r="L1212" s="7"/>
      <c r="Q1212" s="7"/>
      <c r="R1212" s="7"/>
      <c r="X1212" s="7"/>
    </row>
    <row r="1213" spans="9:24" x14ac:dyDescent="0.25">
      <c r="I1213" s="7"/>
      <c r="L1213" s="7"/>
      <c r="Q1213" s="7"/>
      <c r="R1213" s="7"/>
      <c r="X1213" s="7"/>
    </row>
    <row r="1214" spans="9:24" x14ac:dyDescent="0.25">
      <c r="I1214" s="7"/>
      <c r="L1214" s="7"/>
      <c r="Q1214" s="7"/>
      <c r="R1214" s="7"/>
      <c r="X1214" s="7"/>
    </row>
    <row r="1215" spans="9:24" x14ac:dyDescent="0.25">
      <c r="I1215" s="7"/>
      <c r="L1215" s="7"/>
      <c r="Q1215" s="7"/>
      <c r="R1215" s="7"/>
      <c r="X1215" s="7"/>
    </row>
    <row r="1216" spans="9:24" x14ac:dyDescent="0.25">
      <c r="I1216" s="7"/>
      <c r="L1216" s="7"/>
      <c r="Q1216" s="7"/>
      <c r="R1216" s="7"/>
      <c r="X1216" s="7"/>
    </row>
    <row r="1217" spans="9:24" x14ac:dyDescent="0.25">
      <c r="I1217" s="7"/>
      <c r="L1217" s="7"/>
      <c r="Q1217" s="7"/>
      <c r="R1217" s="7"/>
      <c r="X1217" s="7"/>
    </row>
    <row r="1218" spans="9:24" x14ac:dyDescent="0.25">
      <c r="I1218" s="7"/>
      <c r="L1218" s="7"/>
      <c r="Q1218" s="7"/>
      <c r="R1218" s="7"/>
      <c r="X1218" s="7"/>
    </row>
    <row r="1219" spans="9:24" x14ac:dyDescent="0.25">
      <c r="I1219" s="7"/>
      <c r="L1219" s="7"/>
      <c r="Q1219" s="7"/>
      <c r="R1219" s="7"/>
      <c r="X1219" s="7"/>
    </row>
    <row r="1220" spans="9:24" x14ac:dyDescent="0.25">
      <c r="I1220" s="7"/>
      <c r="L1220" s="7"/>
      <c r="Q1220" s="7"/>
      <c r="R1220" s="7"/>
      <c r="X1220" s="7"/>
    </row>
    <row r="1221" spans="9:24" x14ac:dyDescent="0.25">
      <c r="I1221" s="7"/>
      <c r="L1221" s="7"/>
      <c r="Q1221" s="7"/>
      <c r="R1221" s="7"/>
      <c r="X1221" s="7"/>
    </row>
    <row r="1222" spans="9:24" x14ac:dyDescent="0.25">
      <c r="I1222" s="7"/>
      <c r="L1222" s="7"/>
      <c r="Q1222" s="7"/>
      <c r="R1222" s="7"/>
      <c r="X1222" s="7"/>
    </row>
    <row r="1223" spans="9:24" x14ac:dyDescent="0.25">
      <c r="I1223" s="7"/>
      <c r="L1223" s="7"/>
      <c r="Q1223" s="7"/>
      <c r="R1223" s="7"/>
      <c r="X1223" s="7"/>
    </row>
    <row r="1224" spans="9:24" x14ac:dyDescent="0.25">
      <c r="I1224" s="7"/>
      <c r="L1224" s="7"/>
      <c r="Q1224" s="7"/>
      <c r="R1224" s="7"/>
      <c r="X1224" s="7"/>
    </row>
    <row r="1225" spans="9:24" x14ac:dyDescent="0.25">
      <c r="I1225" s="7"/>
      <c r="L1225" s="7"/>
      <c r="Q1225" s="7"/>
      <c r="R1225" s="7"/>
      <c r="X1225" s="7"/>
    </row>
    <row r="1226" spans="9:24" x14ac:dyDescent="0.25">
      <c r="I1226" s="7"/>
      <c r="L1226" s="7"/>
      <c r="Q1226" s="7"/>
      <c r="R1226" s="7"/>
      <c r="X1226" s="7"/>
    </row>
    <row r="1227" spans="9:24" x14ac:dyDescent="0.25">
      <c r="I1227" s="7"/>
      <c r="L1227" s="7"/>
      <c r="Q1227" s="7"/>
      <c r="R1227" s="7"/>
      <c r="X1227" s="7"/>
    </row>
    <row r="1228" spans="9:24" x14ac:dyDescent="0.25">
      <c r="I1228" s="7"/>
      <c r="L1228" s="7"/>
      <c r="Q1228" s="7"/>
      <c r="R1228" s="7"/>
      <c r="X1228" s="7"/>
    </row>
    <row r="1229" spans="9:24" x14ac:dyDescent="0.25">
      <c r="I1229" s="7"/>
      <c r="L1229" s="7"/>
      <c r="Q1229" s="7"/>
      <c r="R1229" s="7"/>
      <c r="X1229" s="7"/>
    </row>
    <row r="1230" spans="9:24" x14ac:dyDescent="0.25">
      <c r="I1230" s="7"/>
      <c r="L1230" s="7"/>
      <c r="Q1230" s="7"/>
      <c r="R1230" s="7"/>
      <c r="X1230" s="7"/>
    </row>
    <row r="1231" spans="9:24" x14ac:dyDescent="0.25">
      <c r="I1231" s="7"/>
      <c r="L1231" s="7"/>
      <c r="Q1231" s="7"/>
      <c r="R1231" s="7"/>
      <c r="X1231" s="7"/>
    </row>
    <row r="1232" spans="9:24" x14ac:dyDescent="0.25">
      <c r="I1232" s="7"/>
      <c r="L1232" s="7"/>
      <c r="Q1232" s="7"/>
      <c r="R1232" s="7"/>
      <c r="X1232" s="7"/>
    </row>
    <row r="1233" spans="9:24" x14ac:dyDescent="0.25">
      <c r="I1233" s="7"/>
      <c r="L1233" s="7"/>
      <c r="Q1233" s="7"/>
      <c r="R1233" s="7"/>
      <c r="X1233" s="7"/>
    </row>
    <row r="1234" spans="9:24" x14ac:dyDescent="0.25">
      <c r="I1234" s="7"/>
      <c r="L1234" s="7"/>
      <c r="Q1234" s="7"/>
      <c r="R1234" s="7"/>
      <c r="X1234" s="7"/>
    </row>
    <row r="1235" spans="9:24" x14ac:dyDescent="0.25">
      <c r="I1235" s="7"/>
      <c r="L1235" s="7"/>
      <c r="Q1235" s="7"/>
      <c r="R1235" s="7"/>
      <c r="X1235" s="7"/>
    </row>
    <row r="1236" spans="9:24" x14ac:dyDescent="0.25">
      <c r="I1236" s="7"/>
      <c r="L1236" s="7"/>
      <c r="Q1236" s="7"/>
      <c r="R1236" s="7"/>
      <c r="X1236" s="7"/>
    </row>
    <row r="1237" spans="9:24" x14ac:dyDescent="0.25">
      <c r="I1237" s="7"/>
      <c r="L1237" s="7"/>
      <c r="Q1237" s="7"/>
      <c r="R1237" s="7"/>
      <c r="X1237" s="7"/>
    </row>
    <row r="1238" spans="9:24" x14ac:dyDescent="0.25">
      <c r="I1238" s="7"/>
      <c r="L1238" s="7"/>
      <c r="Q1238" s="7"/>
      <c r="R1238" s="7"/>
      <c r="X1238" s="7"/>
    </row>
    <row r="1239" spans="9:24" x14ac:dyDescent="0.25">
      <c r="I1239" s="7"/>
      <c r="L1239" s="7"/>
      <c r="Q1239" s="7"/>
      <c r="R1239" s="7"/>
      <c r="X1239" s="7"/>
    </row>
    <row r="1240" spans="9:24" x14ac:dyDescent="0.25">
      <c r="I1240" s="7"/>
      <c r="L1240" s="7"/>
      <c r="Q1240" s="7"/>
      <c r="R1240" s="7"/>
      <c r="X1240" s="7"/>
    </row>
    <row r="1241" spans="9:24" x14ac:dyDescent="0.25">
      <c r="I1241" s="7"/>
      <c r="L1241" s="7"/>
      <c r="Q1241" s="7"/>
      <c r="R1241" s="7"/>
      <c r="X1241" s="7"/>
    </row>
    <row r="1242" spans="9:24" x14ac:dyDescent="0.25">
      <c r="I1242" s="7"/>
      <c r="L1242" s="7"/>
      <c r="Q1242" s="7"/>
      <c r="R1242" s="7"/>
      <c r="X1242" s="7"/>
    </row>
    <row r="1243" spans="9:24" x14ac:dyDescent="0.25">
      <c r="I1243" s="7"/>
      <c r="L1243" s="7"/>
      <c r="Q1243" s="7"/>
      <c r="R1243" s="7"/>
      <c r="X1243" s="7"/>
    </row>
    <row r="1244" spans="9:24" x14ac:dyDescent="0.25">
      <c r="I1244" s="7"/>
      <c r="L1244" s="7"/>
      <c r="Q1244" s="7"/>
      <c r="R1244" s="7"/>
      <c r="X1244" s="7"/>
    </row>
    <row r="1245" spans="9:24" x14ac:dyDescent="0.25">
      <c r="I1245" s="7"/>
      <c r="L1245" s="7"/>
      <c r="Q1245" s="7"/>
      <c r="R1245" s="7"/>
      <c r="X1245" s="7"/>
    </row>
    <row r="1246" spans="9:24" x14ac:dyDescent="0.25">
      <c r="I1246" s="7"/>
      <c r="L1246" s="7"/>
      <c r="Q1246" s="7"/>
      <c r="R1246" s="7"/>
      <c r="X1246" s="7"/>
    </row>
    <row r="1247" spans="9:24" x14ac:dyDescent="0.25">
      <c r="I1247" s="7"/>
      <c r="L1247" s="7"/>
      <c r="Q1247" s="7"/>
      <c r="R1247" s="7"/>
      <c r="X1247" s="7"/>
    </row>
    <row r="1248" spans="9:24" x14ac:dyDescent="0.25">
      <c r="I1248" s="7"/>
      <c r="L1248" s="7"/>
      <c r="Q1248" s="7"/>
      <c r="R1248" s="7"/>
      <c r="X1248" s="7"/>
    </row>
    <row r="1249" spans="9:24" x14ac:dyDescent="0.25">
      <c r="I1249" s="7"/>
      <c r="L1249" s="7"/>
      <c r="Q1249" s="7"/>
      <c r="R1249" s="7"/>
      <c r="X1249" s="7"/>
    </row>
    <row r="1250" spans="9:24" x14ac:dyDescent="0.25">
      <c r="I1250" s="7"/>
      <c r="L1250" s="7"/>
      <c r="Q1250" s="7"/>
      <c r="R1250" s="7"/>
      <c r="X1250" s="7"/>
    </row>
    <row r="1251" spans="9:24" x14ac:dyDescent="0.25">
      <c r="I1251" s="7"/>
      <c r="L1251" s="7"/>
      <c r="Q1251" s="7"/>
      <c r="R1251" s="7"/>
      <c r="X1251" s="7"/>
    </row>
    <row r="1252" spans="9:24" x14ac:dyDescent="0.25">
      <c r="I1252" s="7"/>
      <c r="L1252" s="7"/>
      <c r="Q1252" s="7"/>
      <c r="R1252" s="7"/>
      <c r="X1252" s="7"/>
    </row>
    <row r="1253" spans="9:24" x14ac:dyDescent="0.25">
      <c r="I1253" s="7"/>
      <c r="L1253" s="7"/>
      <c r="Q1253" s="7"/>
      <c r="R1253" s="7"/>
      <c r="X1253" s="7"/>
    </row>
    <row r="1254" spans="9:24" x14ac:dyDescent="0.25">
      <c r="I1254" s="7"/>
      <c r="L1254" s="7"/>
      <c r="Q1254" s="7"/>
      <c r="R1254" s="7"/>
      <c r="X1254" s="7"/>
    </row>
    <row r="1255" spans="9:24" x14ac:dyDescent="0.25">
      <c r="I1255" s="7"/>
      <c r="L1255" s="7"/>
      <c r="Q1255" s="7"/>
      <c r="R1255" s="7"/>
      <c r="X1255" s="7"/>
    </row>
    <row r="1256" spans="9:24" x14ac:dyDescent="0.25">
      <c r="I1256" s="7"/>
      <c r="L1256" s="7"/>
      <c r="Q1256" s="7"/>
      <c r="R1256" s="7"/>
      <c r="X1256" s="7"/>
    </row>
    <row r="1257" spans="9:24" x14ac:dyDescent="0.25">
      <c r="I1257" s="7"/>
      <c r="L1257" s="7"/>
      <c r="Q1257" s="7"/>
      <c r="R1257" s="7"/>
      <c r="X1257" s="7"/>
    </row>
    <row r="1258" spans="9:24" x14ac:dyDescent="0.25">
      <c r="I1258" s="7"/>
      <c r="L1258" s="7"/>
      <c r="Q1258" s="7"/>
      <c r="R1258" s="7"/>
      <c r="X1258" s="7"/>
    </row>
    <row r="1259" spans="9:24" x14ac:dyDescent="0.25">
      <c r="I1259" s="7"/>
      <c r="L1259" s="7"/>
      <c r="Q1259" s="7"/>
      <c r="R1259" s="7"/>
      <c r="X1259" s="7"/>
    </row>
    <row r="1260" spans="9:24" x14ac:dyDescent="0.25">
      <c r="I1260" s="7"/>
      <c r="L1260" s="7"/>
      <c r="Q1260" s="7"/>
      <c r="R1260" s="7"/>
      <c r="X1260" s="7"/>
    </row>
    <row r="1261" spans="9:24" x14ac:dyDescent="0.25">
      <c r="I1261" s="7"/>
      <c r="L1261" s="7"/>
      <c r="Q1261" s="7"/>
      <c r="R1261" s="7"/>
      <c r="X1261" s="7"/>
    </row>
    <row r="1262" spans="9:24" x14ac:dyDescent="0.25">
      <c r="I1262" s="7"/>
      <c r="L1262" s="7"/>
      <c r="Q1262" s="7"/>
      <c r="R1262" s="7"/>
      <c r="X1262" s="7"/>
    </row>
    <row r="1263" spans="9:24" x14ac:dyDescent="0.25">
      <c r="I1263" s="7"/>
      <c r="L1263" s="7"/>
      <c r="Q1263" s="7"/>
      <c r="R1263" s="7"/>
      <c r="X1263" s="7"/>
    </row>
    <row r="1264" spans="9:24" x14ac:dyDescent="0.25">
      <c r="I1264" s="7"/>
      <c r="L1264" s="7"/>
      <c r="Q1264" s="7"/>
      <c r="R1264" s="7"/>
      <c r="X1264" s="7"/>
    </row>
    <row r="1265" spans="9:24" x14ac:dyDescent="0.25">
      <c r="I1265" s="7"/>
      <c r="L1265" s="7"/>
      <c r="Q1265" s="7"/>
      <c r="R1265" s="7"/>
      <c r="X1265" s="7"/>
    </row>
    <row r="1266" spans="9:24" x14ac:dyDescent="0.25">
      <c r="I1266" s="7"/>
      <c r="L1266" s="7"/>
      <c r="Q1266" s="7"/>
      <c r="R1266" s="7"/>
      <c r="X1266" s="7"/>
    </row>
    <row r="1267" spans="9:24" x14ac:dyDescent="0.25">
      <c r="I1267" s="7"/>
      <c r="L1267" s="7"/>
      <c r="Q1267" s="7"/>
      <c r="R1267" s="7"/>
      <c r="X1267" s="7"/>
    </row>
    <row r="1268" spans="9:24" x14ac:dyDescent="0.25">
      <c r="I1268" s="7"/>
      <c r="L1268" s="7"/>
      <c r="Q1268" s="7"/>
      <c r="R1268" s="7"/>
      <c r="X1268" s="7"/>
    </row>
    <row r="1269" spans="9:24" x14ac:dyDescent="0.25">
      <c r="I1269" s="7"/>
      <c r="L1269" s="7"/>
      <c r="Q1269" s="7"/>
      <c r="R1269" s="7"/>
      <c r="X1269" s="7"/>
    </row>
    <row r="1270" spans="9:24" x14ac:dyDescent="0.25">
      <c r="I1270" s="7"/>
      <c r="L1270" s="7"/>
      <c r="Q1270" s="7"/>
      <c r="R1270" s="7"/>
      <c r="X1270" s="7"/>
    </row>
    <row r="1271" spans="9:24" x14ac:dyDescent="0.25">
      <c r="I1271" s="7"/>
      <c r="L1271" s="7"/>
      <c r="Q1271" s="7"/>
      <c r="R1271" s="7"/>
      <c r="X1271" s="7"/>
    </row>
    <row r="1272" spans="9:24" x14ac:dyDescent="0.25">
      <c r="I1272" s="7"/>
      <c r="L1272" s="7"/>
      <c r="Q1272" s="7"/>
      <c r="R1272" s="7"/>
      <c r="X1272" s="7"/>
    </row>
    <row r="1273" spans="9:24" x14ac:dyDescent="0.25">
      <c r="I1273" s="7"/>
      <c r="L1273" s="7"/>
      <c r="Q1273" s="7"/>
      <c r="R1273" s="7"/>
      <c r="X1273" s="7"/>
    </row>
    <row r="1274" spans="9:24" x14ac:dyDescent="0.25">
      <c r="I1274" s="7"/>
      <c r="L1274" s="7"/>
      <c r="Q1274" s="7"/>
      <c r="R1274" s="7"/>
      <c r="X1274" s="7"/>
    </row>
    <row r="1275" spans="9:24" x14ac:dyDescent="0.25">
      <c r="I1275" s="7"/>
      <c r="L1275" s="7"/>
      <c r="Q1275" s="7"/>
      <c r="R1275" s="7"/>
      <c r="X1275" s="7"/>
    </row>
    <row r="1276" spans="9:24" x14ac:dyDescent="0.25">
      <c r="I1276" s="7"/>
      <c r="L1276" s="7"/>
      <c r="Q1276" s="7"/>
      <c r="R1276" s="7"/>
      <c r="X1276" s="7"/>
    </row>
    <row r="1277" spans="9:24" x14ac:dyDescent="0.25">
      <c r="I1277" s="7"/>
      <c r="L1277" s="7"/>
      <c r="Q1277" s="7"/>
      <c r="R1277" s="7"/>
      <c r="X1277" s="7"/>
    </row>
    <row r="1278" spans="9:24" x14ac:dyDescent="0.25">
      <c r="I1278" s="7"/>
      <c r="L1278" s="7"/>
      <c r="Q1278" s="7"/>
      <c r="R1278" s="7"/>
      <c r="X1278" s="7"/>
    </row>
    <row r="1279" spans="9:24" x14ac:dyDescent="0.25">
      <c r="I1279" s="7"/>
      <c r="L1279" s="7"/>
      <c r="Q1279" s="7"/>
      <c r="R1279" s="7"/>
      <c r="X1279" s="7"/>
    </row>
    <row r="1280" spans="9:24" x14ac:dyDescent="0.25">
      <c r="I1280" s="7"/>
      <c r="L1280" s="7"/>
      <c r="Q1280" s="7"/>
      <c r="R1280" s="7"/>
      <c r="X1280" s="7"/>
    </row>
    <row r="1281" spans="9:24" x14ac:dyDescent="0.25">
      <c r="I1281" s="7"/>
      <c r="L1281" s="7"/>
      <c r="Q1281" s="7"/>
      <c r="R1281" s="7"/>
      <c r="X1281" s="7"/>
    </row>
    <row r="1282" spans="9:24" x14ac:dyDescent="0.25">
      <c r="I1282" s="7"/>
      <c r="L1282" s="7"/>
      <c r="Q1282" s="7"/>
      <c r="R1282" s="7"/>
      <c r="X1282" s="7"/>
    </row>
    <row r="1283" spans="9:24" x14ac:dyDescent="0.25">
      <c r="I1283" s="7"/>
      <c r="L1283" s="7"/>
      <c r="Q1283" s="7"/>
      <c r="R1283" s="7"/>
      <c r="X1283" s="7"/>
    </row>
    <row r="1284" spans="9:24" x14ac:dyDescent="0.25">
      <c r="I1284" s="7"/>
      <c r="L1284" s="7"/>
      <c r="Q1284" s="7"/>
      <c r="R1284" s="7"/>
      <c r="X1284" s="7"/>
    </row>
    <row r="1285" spans="9:24" x14ac:dyDescent="0.25">
      <c r="I1285" s="7"/>
      <c r="L1285" s="7"/>
      <c r="Q1285" s="7"/>
      <c r="R1285" s="7"/>
      <c r="X1285" s="7"/>
    </row>
    <row r="1286" spans="9:24" x14ac:dyDescent="0.25">
      <c r="I1286" s="7"/>
      <c r="L1286" s="7"/>
      <c r="Q1286" s="7"/>
      <c r="R1286" s="7"/>
      <c r="X1286" s="7"/>
    </row>
    <row r="1287" spans="9:24" x14ac:dyDescent="0.25">
      <c r="I1287" s="7"/>
      <c r="L1287" s="7"/>
      <c r="Q1287" s="7"/>
      <c r="R1287" s="7"/>
      <c r="X1287" s="7"/>
    </row>
    <row r="1288" spans="9:24" x14ac:dyDescent="0.25">
      <c r="I1288" s="7"/>
      <c r="L1288" s="7"/>
      <c r="Q1288" s="7"/>
      <c r="R1288" s="7"/>
      <c r="X1288" s="7"/>
    </row>
    <row r="1289" spans="9:24" x14ac:dyDescent="0.25">
      <c r="I1289" s="7"/>
      <c r="L1289" s="7"/>
      <c r="Q1289" s="7"/>
      <c r="R1289" s="7"/>
      <c r="X1289" s="7"/>
    </row>
    <row r="1290" spans="9:24" x14ac:dyDescent="0.25">
      <c r="I1290" s="7"/>
      <c r="L1290" s="7"/>
      <c r="Q1290" s="7"/>
      <c r="R1290" s="7"/>
      <c r="X1290" s="7"/>
    </row>
    <row r="1291" spans="9:24" x14ac:dyDescent="0.25">
      <c r="I1291" s="7"/>
      <c r="L1291" s="7"/>
      <c r="Q1291" s="7"/>
      <c r="R1291" s="7"/>
      <c r="X1291" s="7"/>
    </row>
    <row r="1292" spans="9:24" x14ac:dyDescent="0.25">
      <c r="I1292" s="7"/>
      <c r="L1292" s="7"/>
      <c r="Q1292" s="7"/>
      <c r="R1292" s="7"/>
      <c r="X1292" s="7"/>
    </row>
    <row r="1293" spans="9:24" x14ac:dyDescent="0.25">
      <c r="I1293" s="7"/>
      <c r="L1293" s="7"/>
      <c r="Q1293" s="7"/>
      <c r="R1293" s="7"/>
      <c r="X1293" s="7"/>
    </row>
    <row r="1294" spans="9:24" x14ac:dyDescent="0.25">
      <c r="I1294" s="7"/>
      <c r="L1294" s="7"/>
      <c r="Q1294" s="7"/>
      <c r="R1294" s="7"/>
      <c r="X1294" s="7"/>
    </row>
    <row r="1295" spans="9:24" x14ac:dyDescent="0.25">
      <c r="I1295" s="7"/>
      <c r="L1295" s="7"/>
      <c r="Q1295" s="7"/>
      <c r="R1295" s="7"/>
      <c r="X1295" s="7"/>
    </row>
    <row r="1296" spans="9:24" x14ac:dyDescent="0.25">
      <c r="I1296" s="7"/>
      <c r="L1296" s="7"/>
      <c r="Q1296" s="7"/>
      <c r="R1296" s="7"/>
      <c r="X1296" s="7"/>
    </row>
    <row r="1297" spans="9:24" x14ac:dyDescent="0.25">
      <c r="I1297" s="7"/>
      <c r="L1297" s="7"/>
      <c r="Q1297" s="7"/>
      <c r="R1297" s="7"/>
      <c r="X1297" s="7"/>
    </row>
    <row r="1298" spans="9:24" x14ac:dyDescent="0.25">
      <c r="I1298" s="7"/>
      <c r="L1298" s="7"/>
      <c r="Q1298" s="7"/>
      <c r="R1298" s="7"/>
      <c r="X1298" s="7"/>
    </row>
    <row r="1299" spans="9:24" x14ac:dyDescent="0.25">
      <c r="I1299" s="7"/>
      <c r="L1299" s="7"/>
      <c r="Q1299" s="7"/>
      <c r="R1299" s="7"/>
      <c r="X1299" s="7"/>
    </row>
    <row r="1300" spans="9:24" x14ac:dyDescent="0.25">
      <c r="I1300" s="7"/>
      <c r="L1300" s="7"/>
      <c r="Q1300" s="7"/>
      <c r="R1300" s="7"/>
      <c r="X1300" s="7"/>
    </row>
    <row r="1301" spans="9:24" x14ac:dyDescent="0.25">
      <c r="I1301" s="7"/>
      <c r="L1301" s="7"/>
      <c r="Q1301" s="7"/>
      <c r="R1301" s="7"/>
      <c r="X1301" s="7"/>
    </row>
    <row r="1302" spans="9:24" x14ac:dyDescent="0.25">
      <c r="I1302" s="7"/>
      <c r="L1302" s="7"/>
      <c r="Q1302" s="7"/>
      <c r="R1302" s="7"/>
      <c r="X1302" s="7"/>
    </row>
    <row r="1303" spans="9:24" x14ac:dyDescent="0.25">
      <c r="I1303" s="7"/>
      <c r="L1303" s="7"/>
      <c r="Q1303" s="7"/>
      <c r="R1303" s="7"/>
      <c r="X1303" s="7"/>
    </row>
    <row r="1304" spans="9:24" x14ac:dyDescent="0.25">
      <c r="I1304" s="7"/>
      <c r="L1304" s="7"/>
      <c r="Q1304" s="7"/>
      <c r="R1304" s="7"/>
      <c r="X1304" s="7"/>
    </row>
    <row r="1305" spans="9:24" x14ac:dyDescent="0.25">
      <c r="I1305" s="7"/>
      <c r="L1305" s="7"/>
      <c r="Q1305" s="7"/>
      <c r="R1305" s="7"/>
      <c r="X1305" s="7"/>
    </row>
    <row r="1306" spans="9:24" x14ac:dyDescent="0.25">
      <c r="I1306" s="7"/>
      <c r="L1306" s="7"/>
      <c r="Q1306" s="7"/>
      <c r="R1306" s="7"/>
      <c r="X1306" s="7"/>
    </row>
    <row r="1307" spans="9:24" x14ac:dyDescent="0.25">
      <c r="I1307" s="7"/>
      <c r="L1307" s="7"/>
      <c r="Q1307" s="7"/>
      <c r="R1307" s="7"/>
      <c r="X1307" s="7"/>
    </row>
    <row r="1308" spans="9:24" x14ac:dyDescent="0.25">
      <c r="I1308" s="7"/>
      <c r="L1308" s="7"/>
      <c r="Q1308" s="7"/>
      <c r="R1308" s="7"/>
      <c r="X1308" s="7"/>
    </row>
    <row r="1309" spans="9:24" x14ac:dyDescent="0.25">
      <c r="I1309" s="7"/>
      <c r="L1309" s="7"/>
      <c r="Q1309" s="7"/>
      <c r="R1309" s="7"/>
      <c r="X1309" s="7"/>
    </row>
    <row r="1310" spans="9:24" x14ac:dyDescent="0.25">
      <c r="I1310" s="7"/>
      <c r="L1310" s="7"/>
      <c r="Q1310" s="7"/>
      <c r="R1310" s="7"/>
      <c r="X1310" s="7"/>
    </row>
    <row r="1311" spans="9:24" x14ac:dyDescent="0.25">
      <c r="I1311" s="7"/>
      <c r="L1311" s="7"/>
      <c r="Q1311" s="7"/>
      <c r="R1311" s="7"/>
      <c r="X1311" s="7"/>
    </row>
    <row r="1312" spans="9:24" x14ac:dyDescent="0.25">
      <c r="I1312" s="7"/>
      <c r="L1312" s="7"/>
      <c r="Q1312" s="7"/>
      <c r="R1312" s="7"/>
      <c r="X1312" s="7"/>
    </row>
    <row r="1313" spans="9:24" x14ac:dyDescent="0.25">
      <c r="I1313" s="7"/>
      <c r="L1313" s="7"/>
      <c r="Q1313" s="7"/>
      <c r="R1313" s="7"/>
      <c r="X1313" s="7"/>
    </row>
    <row r="1314" spans="9:24" x14ac:dyDescent="0.25">
      <c r="I1314" s="7"/>
      <c r="L1314" s="7"/>
      <c r="Q1314" s="7"/>
      <c r="R1314" s="7"/>
      <c r="X1314" s="7"/>
    </row>
    <row r="1315" spans="9:24" x14ac:dyDescent="0.25">
      <c r="I1315" s="7"/>
      <c r="L1315" s="7"/>
      <c r="Q1315" s="7"/>
      <c r="R1315" s="7"/>
      <c r="X1315" s="7"/>
    </row>
    <row r="1316" spans="9:24" x14ac:dyDescent="0.25">
      <c r="I1316" s="7"/>
      <c r="L1316" s="7"/>
      <c r="Q1316" s="7"/>
      <c r="R1316" s="7"/>
      <c r="X1316" s="7"/>
    </row>
    <row r="1317" spans="9:24" x14ac:dyDescent="0.25">
      <c r="I1317" s="7"/>
      <c r="L1317" s="7"/>
      <c r="Q1317" s="7"/>
      <c r="R1317" s="7"/>
      <c r="X1317" s="7"/>
    </row>
    <row r="1318" spans="9:24" x14ac:dyDescent="0.25">
      <c r="I1318" s="7"/>
      <c r="L1318" s="7"/>
      <c r="Q1318" s="7"/>
      <c r="R1318" s="7"/>
      <c r="X1318" s="7"/>
    </row>
    <row r="1319" spans="9:24" x14ac:dyDescent="0.25">
      <c r="I1319" s="7"/>
      <c r="L1319" s="7"/>
      <c r="Q1319" s="7"/>
      <c r="R1319" s="7"/>
      <c r="X1319" s="7"/>
    </row>
    <row r="1320" spans="9:24" x14ac:dyDescent="0.25">
      <c r="I1320" s="7"/>
      <c r="L1320" s="7"/>
      <c r="Q1320" s="7"/>
      <c r="R1320" s="7"/>
      <c r="X1320" s="7"/>
    </row>
    <row r="1321" spans="9:24" x14ac:dyDescent="0.25">
      <c r="I1321" s="7"/>
      <c r="L1321" s="7"/>
      <c r="Q1321" s="7"/>
      <c r="R1321" s="7"/>
      <c r="X1321" s="7"/>
    </row>
    <row r="1322" spans="9:24" x14ac:dyDescent="0.25">
      <c r="I1322" s="7"/>
      <c r="L1322" s="7"/>
      <c r="Q1322" s="7"/>
      <c r="R1322" s="7"/>
      <c r="X1322" s="7"/>
    </row>
    <row r="1323" spans="9:24" x14ac:dyDescent="0.25">
      <c r="I1323" s="7"/>
      <c r="L1323" s="7"/>
      <c r="Q1323" s="7"/>
      <c r="R1323" s="7"/>
      <c r="X1323" s="7"/>
    </row>
    <row r="1324" spans="9:24" x14ac:dyDescent="0.25">
      <c r="I1324" s="7"/>
      <c r="L1324" s="7"/>
      <c r="Q1324" s="7"/>
      <c r="R1324" s="7"/>
      <c r="X1324" s="7"/>
    </row>
    <row r="1325" spans="9:24" x14ac:dyDescent="0.25">
      <c r="I1325" s="7"/>
      <c r="L1325" s="7"/>
      <c r="Q1325" s="7"/>
      <c r="R1325" s="7"/>
      <c r="X1325" s="7"/>
    </row>
    <row r="1326" spans="9:24" x14ac:dyDescent="0.25">
      <c r="I1326" s="7"/>
      <c r="L1326" s="7"/>
      <c r="Q1326" s="7"/>
      <c r="R1326" s="7"/>
      <c r="X1326" s="7"/>
    </row>
    <row r="1327" spans="9:24" x14ac:dyDescent="0.25">
      <c r="I1327" s="7"/>
      <c r="L1327" s="7"/>
      <c r="Q1327" s="7"/>
      <c r="R1327" s="7"/>
      <c r="X1327" s="7"/>
    </row>
    <row r="1328" spans="9:24" x14ac:dyDescent="0.25">
      <c r="I1328" s="7"/>
      <c r="L1328" s="7"/>
      <c r="Q1328" s="7"/>
      <c r="R1328" s="7"/>
      <c r="X1328" s="7"/>
    </row>
    <row r="1329" spans="9:24" x14ac:dyDescent="0.25">
      <c r="I1329" s="7"/>
      <c r="L1329" s="7"/>
      <c r="Q1329" s="7"/>
      <c r="R1329" s="7"/>
      <c r="X1329" s="7"/>
    </row>
    <row r="1330" spans="9:24" x14ac:dyDescent="0.25">
      <c r="I1330" s="7"/>
      <c r="L1330" s="7"/>
      <c r="Q1330" s="7"/>
      <c r="R1330" s="7"/>
      <c r="X1330" s="7"/>
    </row>
    <row r="1331" spans="9:24" x14ac:dyDescent="0.25">
      <c r="I1331" s="7"/>
      <c r="L1331" s="7"/>
      <c r="Q1331" s="7"/>
      <c r="R1331" s="7"/>
      <c r="X1331" s="7"/>
    </row>
    <row r="1332" spans="9:24" x14ac:dyDescent="0.25">
      <c r="I1332" s="7"/>
      <c r="L1332" s="7"/>
      <c r="Q1332" s="7"/>
      <c r="R1332" s="7"/>
      <c r="X1332" s="7"/>
    </row>
    <row r="1333" spans="9:24" x14ac:dyDescent="0.25">
      <c r="I1333" s="7"/>
      <c r="L1333" s="7"/>
      <c r="Q1333" s="7"/>
      <c r="R1333" s="7"/>
      <c r="X1333" s="7"/>
    </row>
    <row r="1334" spans="9:24" x14ac:dyDescent="0.25">
      <c r="I1334" s="7"/>
      <c r="L1334" s="7"/>
      <c r="Q1334" s="7"/>
      <c r="R1334" s="7"/>
      <c r="X1334" s="7"/>
    </row>
    <row r="1335" spans="9:24" x14ac:dyDescent="0.25">
      <c r="I1335" s="7"/>
      <c r="L1335" s="7"/>
      <c r="Q1335" s="7"/>
      <c r="R1335" s="7"/>
      <c r="X1335" s="7"/>
    </row>
    <row r="1336" spans="9:24" x14ac:dyDescent="0.25">
      <c r="I1336" s="7"/>
      <c r="L1336" s="7"/>
      <c r="Q1336" s="7"/>
      <c r="R1336" s="7"/>
      <c r="X1336" s="7"/>
    </row>
    <row r="1337" spans="9:24" x14ac:dyDescent="0.25">
      <c r="I1337" s="7"/>
      <c r="L1337" s="7"/>
      <c r="Q1337" s="7"/>
      <c r="R1337" s="7"/>
      <c r="X1337" s="7"/>
    </row>
    <row r="1338" spans="9:24" x14ac:dyDescent="0.25">
      <c r="I1338" s="7"/>
      <c r="L1338" s="7"/>
      <c r="Q1338" s="7"/>
      <c r="R1338" s="7"/>
      <c r="X1338" s="7"/>
    </row>
    <row r="1339" spans="9:24" x14ac:dyDescent="0.25">
      <c r="I1339" s="7"/>
      <c r="L1339" s="7"/>
      <c r="Q1339" s="7"/>
      <c r="R1339" s="7"/>
      <c r="X1339" s="7"/>
    </row>
    <row r="1340" spans="9:24" x14ac:dyDescent="0.25">
      <c r="I1340" s="7"/>
      <c r="L1340" s="7"/>
      <c r="Q1340" s="7"/>
      <c r="R1340" s="7"/>
      <c r="X1340" s="7"/>
    </row>
    <row r="1341" spans="9:24" x14ac:dyDescent="0.25">
      <c r="I1341" s="7"/>
      <c r="L1341" s="7"/>
      <c r="Q1341" s="7"/>
      <c r="R1341" s="7"/>
      <c r="X1341" s="7"/>
    </row>
    <row r="1342" spans="9:24" x14ac:dyDescent="0.25">
      <c r="I1342" s="7"/>
      <c r="L1342" s="7"/>
      <c r="Q1342" s="7"/>
      <c r="R1342" s="7"/>
      <c r="X1342" s="7"/>
    </row>
    <row r="1343" spans="9:24" x14ac:dyDescent="0.25">
      <c r="I1343" s="7"/>
      <c r="L1343" s="7"/>
      <c r="Q1343" s="7"/>
      <c r="R1343" s="7"/>
      <c r="X1343" s="7"/>
    </row>
    <row r="1344" spans="9:24" x14ac:dyDescent="0.25">
      <c r="I1344" s="7"/>
      <c r="L1344" s="7"/>
      <c r="Q1344" s="7"/>
      <c r="R1344" s="7"/>
      <c r="X1344" s="7"/>
    </row>
    <row r="1345" spans="9:24" x14ac:dyDescent="0.25">
      <c r="I1345" s="7"/>
      <c r="L1345" s="7"/>
      <c r="Q1345" s="7"/>
      <c r="R1345" s="7"/>
      <c r="X1345" s="7"/>
    </row>
    <row r="1346" spans="9:24" x14ac:dyDescent="0.25">
      <c r="I1346" s="7"/>
      <c r="L1346" s="7"/>
      <c r="Q1346" s="7"/>
      <c r="R1346" s="7"/>
      <c r="X1346" s="7"/>
    </row>
    <row r="1347" spans="9:24" x14ac:dyDescent="0.25">
      <c r="I1347" s="7"/>
      <c r="L1347" s="7"/>
      <c r="Q1347" s="7"/>
      <c r="R1347" s="7"/>
      <c r="X1347" s="7"/>
    </row>
    <row r="1348" spans="9:24" x14ac:dyDescent="0.25">
      <c r="I1348" s="7"/>
      <c r="L1348" s="7"/>
      <c r="Q1348" s="7"/>
      <c r="R1348" s="7"/>
      <c r="X1348" s="7"/>
    </row>
    <row r="1349" spans="9:24" x14ac:dyDescent="0.25">
      <c r="I1349" s="7"/>
      <c r="L1349" s="7"/>
      <c r="Q1349" s="7"/>
      <c r="R1349" s="7"/>
      <c r="X1349" s="7"/>
    </row>
    <row r="1350" spans="9:24" x14ac:dyDescent="0.25">
      <c r="I1350" s="7"/>
      <c r="L1350" s="7"/>
      <c r="Q1350" s="7"/>
      <c r="R1350" s="7"/>
      <c r="X1350" s="7"/>
    </row>
    <row r="1351" spans="9:24" x14ac:dyDescent="0.25">
      <c r="I1351" s="7"/>
      <c r="L1351" s="7"/>
      <c r="Q1351" s="7"/>
      <c r="R1351" s="7"/>
      <c r="X1351" s="7"/>
    </row>
    <row r="1352" spans="9:24" x14ac:dyDescent="0.25">
      <c r="I1352" s="7"/>
      <c r="L1352" s="7"/>
      <c r="Q1352" s="7"/>
      <c r="R1352" s="7"/>
      <c r="X1352" s="7"/>
    </row>
    <row r="1353" spans="9:24" x14ac:dyDescent="0.25">
      <c r="I1353" s="7"/>
      <c r="L1353" s="7"/>
      <c r="Q1353" s="7"/>
      <c r="R1353" s="7"/>
      <c r="X1353" s="7"/>
    </row>
    <row r="1354" spans="9:24" x14ac:dyDescent="0.25">
      <c r="I1354" s="7"/>
      <c r="L1354" s="7"/>
      <c r="Q1354" s="7"/>
      <c r="R1354" s="7"/>
      <c r="X1354" s="7"/>
    </row>
    <row r="1355" spans="9:24" x14ac:dyDescent="0.25">
      <c r="I1355" s="7"/>
      <c r="L1355" s="7"/>
      <c r="Q1355" s="7"/>
      <c r="R1355" s="7"/>
      <c r="X1355" s="7"/>
    </row>
    <row r="1356" spans="9:24" x14ac:dyDescent="0.25">
      <c r="I1356" s="7"/>
      <c r="L1356" s="7"/>
      <c r="Q1356" s="7"/>
      <c r="R1356" s="7"/>
      <c r="X1356" s="7"/>
    </row>
    <row r="1357" spans="9:24" x14ac:dyDescent="0.25">
      <c r="I1357" s="7"/>
      <c r="L1357" s="7"/>
      <c r="Q1357" s="7"/>
      <c r="R1357" s="7"/>
      <c r="X1357" s="7"/>
    </row>
    <row r="1358" spans="9:24" x14ac:dyDescent="0.25">
      <c r="I1358" s="7"/>
      <c r="L1358" s="7"/>
      <c r="Q1358" s="7"/>
      <c r="R1358" s="7"/>
      <c r="X1358" s="7"/>
    </row>
    <row r="1359" spans="9:24" x14ac:dyDescent="0.25">
      <c r="I1359" s="7"/>
      <c r="L1359" s="7"/>
      <c r="Q1359" s="7"/>
      <c r="R1359" s="7"/>
      <c r="X1359" s="7"/>
    </row>
    <row r="1360" spans="9:24" x14ac:dyDescent="0.25">
      <c r="I1360" s="7"/>
      <c r="L1360" s="7"/>
      <c r="Q1360" s="7"/>
      <c r="R1360" s="7"/>
      <c r="X1360" s="7"/>
    </row>
    <row r="1361" spans="9:24" x14ac:dyDescent="0.25">
      <c r="I1361" s="7"/>
      <c r="L1361" s="7"/>
      <c r="Q1361" s="7"/>
      <c r="R1361" s="7"/>
      <c r="X1361" s="7"/>
    </row>
    <row r="1362" spans="9:24" x14ac:dyDescent="0.25">
      <c r="I1362" s="7"/>
      <c r="L1362" s="7"/>
      <c r="Q1362" s="7"/>
      <c r="R1362" s="7"/>
      <c r="X1362" s="7"/>
    </row>
    <row r="1363" spans="9:24" x14ac:dyDescent="0.25">
      <c r="I1363" s="7"/>
      <c r="L1363" s="7"/>
      <c r="Q1363" s="7"/>
      <c r="R1363" s="7"/>
      <c r="X1363" s="7"/>
    </row>
    <row r="1364" spans="9:24" x14ac:dyDescent="0.25">
      <c r="I1364" s="7"/>
      <c r="L1364" s="7"/>
      <c r="Q1364" s="7"/>
      <c r="R1364" s="7"/>
      <c r="X1364" s="7"/>
    </row>
    <row r="1365" spans="9:24" x14ac:dyDescent="0.25">
      <c r="I1365" s="7"/>
      <c r="L1365" s="7"/>
      <c r="Q1365" s="7"/>
      <c r="R1365" s="7"/>
      <c r="X1365" s="7"/>
    </row>
    <row r="1366" spans="9:24" x14ac:dyDescent="0.25">
      <c r="I1366" s="7"/>
      <c r="L1366" s="7"/>
      <c r="Q1366" s="7"/>
      <c r="R1366" s="7"/>
      <c r="X1366" s="7"/>
    </row>
    <row r="1367" spans="9:24" x14ac:dyDescent="0.25">
      <c r="I1367" s="7"/>
      <c r="L1367" s="7"/>
      <c r="Q1367" s="7"/>
      <c r="R1367" s="7"/>
      <c r="X1367" s="7"/>
    </row>
    <row r="1368" spans="9:24" x14ac:dyDescent="0.25">
      <c r="I1368" s="7"/>
      <c r="L1368" s="7"/>
      <c r="Q1368" s="7"/>
      <c r="R1368" s="7"/>
      <c r="X1368" s="7"/>
    </row>
    <row r="1369" spans="9:24" x14ac:dyDescent="0.25">
      <c r="I1369" s="7"/>
      <c r="L1369" s="7"/>
      <c r="Q1369" s="7"/>
      <c r="R1369" s="7"/>
      <c r="X1369" s="7"/>
    </row>
    <row r="1370" spans="9:24" x14ac:dyDescent="0.25">
      <c r="I1370" s="7"/>
      <c r="L1370" s="7"/>
      <c r="Q1370" s="7"/>
      <c r="R1370" s="7"/>
      <c r="X1370" s="7"/>
    </row>
    <row r="1371" spans="9:24" x14ac:dyDescent="0.25">
      <c r="I1371" s="7"/>
      <c r="L1371" s="7"/>
      <c r="Q1371" s="7"/>
      <c r="R1371" s="7"/>
      <c r="X1371" s="7"/>
    </row>
    <row r="1372" spans="9:24" x14ac:dyDescent="0.25">
      <c r="I1372" s="7"/>
      <c r="L1372" s="7"/>
      <c r="Q1372" s="7"/>
      <c r="R1372" s="7"/>
      <c r="X1372" s="7"/>
    </row>
    <row r="1373" spans="9:24" x14ac:dyDescent="0.25">
      <c r="I1373" s="7"/>
      <c r="L1373" s="7"/>
      <c r="Q1373" s="7"/>
      <c r="R1373" s="7"/>
      <c r="X1373" s="7"/>
    </row>
    <row r="1374" spans="9:24" x14ac:dyDescent="0.25">
      <c r="I1374" s="7"/>
      <c r="L1374" s="7"/>
      <c r="Q1374" s="7"/>
      <c r="R1374" s="7"/>
      <c r="X1374" s="7"/>
    </row>
    <row r="1375" spans="9:24" x14ac:dyDescent="0.25">
      <c r="I1375" s="7"/>
      <c r="L1375" s="7"/>
      <c r="Q1375" s="7"/>
      <c r="R1375" s="7"/>
      <c r="X1375" s="7"/>
    </row>
    <row r="1376" spans="9:24" x14ac:dyDescent="0.25">
      <c r="I1376" s="7"/>
      <c r="L1376" s="7"/>
      <c r="Q1376" s="7"/>
      <c r="R1376" s="7"/>
      <c r="X1376" s="7"/>
    </row>
    <row r="1377" spans="9:24" x14ac:dyDescent="0.25">
      <c r="I1377" s="7"/>
      <c r="L1377" s="7"/>
      <c r="Q1377" s="7"/>
      <c r="R1377" s="7"/>
      <c r="X1377" s="7"/>
    </row>
    <row r="1378" spans="9:24" x14ac:dyDescent="0.25">
      <c r="I1378" s="7"/>
      <c r="L1378" s="7"/>
      <c r="Q1378" s="7"/>
      <c r="R1378" s="7"/>
      <c r="X1378" s="7"/>
    </row>
    <row r="1379" spans="9:24" x14ac:dyDescent="0.25">
      <c r="I1379" s="7"/>
      <c r="L1379" s="7"/>
      <c r="Q1379" s="7"/>
      <c r="R1379" s="7"/>
      <c r="X1379" s="7"/>
    </row>
    <row r="1380" spans="9:24" x14ac:dyDescent="0.25">
      <c r="I1380" s="7"/>
      <c r="L1380" s="7"/>
      <c r="Q1380" s="7"/>
      <c r="R1380" s="7"/>
      <c r="X1380" s="7"/>
    </row>
    <row r="1381" spans="9:24" x14ac:dyDescent="0.25">
      <c r="I1381" s="7"/>
      <c r="L1381" s="7"/>
      <c r="Q1381" s="7"/>
      <c r="R1381" s="7"/>
      <c r="X1381" s="7"/>
    </row>
    <row r="1382" spans="9:24" x14ac:dyDescent="0.25">
      <c r="I1382" s="7"/>
      <c r="L1382" s="7"/>
      <c r="Q1382" s="7"/>
      <c r="R1382" s="7"/>
      <c r="X1382" s="7"/>
    </row>
    <row r="1383" spans="9:24" x14ac:dyDescent="0.25">
      <c r="I1383" s="7"/>
      <c r="L1383" s="7"/>
      <c r="Q1383" s="7"/>
      <c r="R1383" s="7"/>
      <c r="X1383" s="7"/>
    </row>
    <row r="1384" spans="9:24" x14ac:dyDescent="0.25">
      <c r="I1384" s="7"/>
      <c r="L1384" s="7"/>
      <c r="Q1384" s="7"/>
      <c r="R1384" s="7"/>
      <c r="X1384" s="7"/>
    </row>
    <row r="1385" spans="9:24" x14ac:dyDescent="0.25">
      <c r="I1385" s="7"/>
      <c r="L1385" s="7"/>
      <c r="Q1385" s="7"/>
      <c r="R1385" s="7"/>
      <c r="X1385" s="7"/>
    </row>
    <row r="1386" spans="9:24" x14ac:dyDescent="0.25">
      <c r="I1386" s="7"/>
      <c r="L1386" s="7"/>
      <c r="Q1386" s="7"/>
      <c r="R1386" s="7"/>
      <c r="X1386" s="7"/>
    </row>
    <row r="1387" spans="9:24" x14ac:dyDescent="0.25">
      <c r="I1387" s="7"/>
      <c r="L1387" s="7"/>
      <c r="Q1387" s="7"/>
      <c r="R1387" s="7"/>
      <c r="X1387" s="7"/>
    </row>
    <row r="1388" spans="9:24" x14ac:dyDescent="0.25">
      <c r="I1388" s="7"/>
      <c r="L1388" s="7"/>
      <c r="Q1388" s="7"/>
      <c r="R1388" s="7"/>
      <c r="X1388" s="7"/>
    </row>
    <row r="1389" spans="9:24" x14ac:dyDescent="0.25">
      <c r="I1389" s="7"/>
      <c r="L1389" s="7"/>
      <c r="Q1389" s="7"/>
      <c r="R1389" s="7"/>
      <c r="X1389" s="7"/>
    </row>
    <row r="1390" spans="9:24" x14ac:dyDescent="0.25">
      <c r="I1390" s="7"/>
      <c r="L1390" s="7"/>
      <c r="Q1390" s="7"/>
      <c r="R1390" s="7"/>
      <c r="X1390" s="7"/>
    </row>
    <row r="1391" spans="9:24" x14ac:dyDescent="0.25">
      <c r="I1391" s="7"/>
      <c r="L1391" s="7"/>
      <c r="Q1391" s="7"/>
      <c r="R1391" s="7"/>
      <c r="X1391" s="7"/>
    </row>
    <row r="1392" spans="9:24" x14ac:dyDescent="0.25">
      <c r="I1392" s="7"/>
      <c r="L1392" s="7"/>
      <c r="Q1392" s="7"/>
      <c r="R1392" s="7"/>
      <c r="X1392" s="7"/>
    </row>
    <row r="1393" spans="9:24" x14ac:dyDescent="0.25">
      <c r="I1393" s="7"/>
      <c r="L1393" s="7"/>
      <c r="Q1393" s="7"/>
      <c r="R1393" s="7"/>
      <c r="X1393" s="7"/>
    </row>
    <row r="1394" spans="9:24" x14ac:dyDescent="0.25">
      <c r="I1394" s="7"/>
      <c r="L1394" s="7"/>
      <c r="Q1394" s="7"/>
      <c r="R1394" s="7"/>
      <c r="X1394" s="7"/>
    </row>
    <row r="1395" spans="9:24" x14ac:dyDescent="0.25">
      <c r="I1395" s="7"/>
      <c r="L1395" s="7"/>
      <c r="Q1395" s="7"/>
      <c r="R1395" s="7"/>
      <c r="X1395" s="7"/>
    </row>
    <row r="1396" spans="9:24" x14ac:dyDescent="0.25">
      <c r="I1396" s="7"/>
      <c r="L1396" s="7"/>
      <c r="Q1396" s="7"/>
      <c r="R1396" s="7"/>
      <c r="X1396" s="7"/>
    </row>
    <row r="1397" spans="9:24" x14ac:dyDescent="0.25">
      <c r="I1397" s="7"/>
      <c r="L1397" s="7"/>
      <c r="Q1397" s="7"/>
      <c r="R1397" s="7"/>
      <c r="X1397" s="7"/>
    </row>
    <row r="1398" spans="9:24" x14ac:dyDescent="0.25">
      <c r="I1398" s="7"/>
      <c r="L1398" s="7"/>
      <c r="Q1398" s="7"/>
      <c r="R1398" s="7"/>
      <c r="X1398" s="7"/>
    </row>
    <row r="1399" spans="9:24" x14ac:dyDescent="0.25">
      <c r="I1399" s="7"/>
      <c r="L1399" s="7"/>
      <c r="Q1399" s="7"/>
      <c r="R1399" s="7"/>
      <c r="X1399" s="7"/>
    </row>
    <row r="1400" spans="9:24" x14ac:dyDescent="0.25">
      <c r="I1400" s="7"/>
      <c r="L1400" s="7"/>
      <c r="Q1400" s="7"/>
      <c r="R1400" s="7"/>
      <c r="X1400" s="7"/>
    </row>
    <row r="1401" spans="9:24" x14ac:dyDescent="0.25">
      <c r="I1401" s="7"/>
      <c r="L1401" s="7"/>
      <c r="Q1401" s="7"/>
      <c r="R1401" s="7"/>
      <c r="X1401" s="7"/>
    </row>
    <row r="1402" spans="9:24" x14ac:dyDescent="0.25">
      <c r="I1402" s="7"/>
      <c r="L1402" s="7"/>
      <c r="Q1402" s="7"/>
      <c r="R1402" s="7"/>
      <c r="X1402" s="7"/>
    </row>
    <row r="1403" spans="9:24" x14ac:dyDescent="0.25">
      <c r="I1403" s="7"/>
      <c r="L1403" s="7"/>
      <c r="Q1403" s="7"/>
      <c r="R1403" s="7"/>
      <c r="X1403" s="7"/>
    </row>
    <row r="1404" spans="9:24" x14ac:dyDescent="0.25">
      <c r="I1404" s="7"/>
      <c r="L1404" s="7"/>
      <c r="Q1404" s="7"/>
      <c r="R1404" s="7"/>
      <c r="X1404" s="7"/>
    </row>
    <row r="1405" spans="9:24" x14ac:dyDescent="0.25">
      <c r="I1405" s="7"/>
      <c r="L1405" s="7"/>
      <c r="Q1405" s="7"/>
      <c r="R1405" s="7"/>
      <c r="X1405" s="7"/>
    </row>
    <row r="1406" spans="9:24" x14ac:dyDescent="0.25">
      <c r="I1406" s="7"/>
      <c r="L1406" s="7"/>
      <c r="Q1406" s="7"/>
      <c r="R1406" s="7"/>
      <c r="X1406" s="7"/>
    </row>
    <row r="1407" spans="9:24" x14ac:dyDescent="0.25">
      <c r="I1407" s="7"/>
      <c r="L1407" s="7"/>
      <c r="Q1407" s="7"/>
      <c r="R1407" s="7"/>
      <c r="X1407" s="7"/>
    </row>
    <row r="1408" spans="9:24" x14ac:dyDescent="0.25">
      <c r="I1408" s="7"/>
      <c r="L1408" s="7"/>
      <c r="Q1408" s="7"/>
      <c r="R1408" s="7"/>
      <c r="X1408" s="7"/>
    </row>
    <row r="1409" spans="9:24" x14ac:dyDescent="0.25">
      <c r="I1409" s="7"/>
      <c r="L1409" s="7"/>
      <c r="Q1409" s="7"/>
      <c r="R1409" s="7"/>
      <c r="X1409" s="7"/>
    </row>
    <row r="1410" spans="9:24" x14ac:dyDescent="0.25">
      <c r="I1410" s="7"/>
      <c r="L1410" s="7"/>
      <c r="Q1410" s="7"/>
      <c r="R1410" s="7"/>
      <c r="X1410" s="7"/>
    </row>
    <row r="1411" spans="9:24" x14ac:dyDescent="0.25">
      <c r="I1411" s="7"/>
      <c r="L1411" s="7"/>
      <c r="Q1411" s="7"/>
      <c r="R1411" s="7"/>
      <c r="X1411" s="7"/>
    </row>
    <row r="1412" spans="9:24" x14ac:dyDescent="0.25">
      <c r="I1412" s="7"/>
      <c r="L1412" s="7"/>
      <c r="Q1412" s="7"/>
      <c r="R1412" s="7"/>
      <c r="X1412" s="7"/>
    </row>
    <row r="1413" spans="9:24" x14ac:dyDescent="0.25">
      <c r="I1413" s="7"/>
      <c r="L1413" s="7"/>
      <c r="Q1413" s="7"/>
      <c r="R1413" s="7"/>
      <c r="X1413" s="7"/>
    </row>
    <row r="1414" spans="9:24" x14ac:dyDescent="0.25">
      <c r="I1414" s="7"/>
      <c r="L1414" s="7"/>
      <c r="Q1414" s="7"/>
      <c r="R1414" s="7"/>
      <c r="X1414" s="7"/>
    </row>
    <row r="1415" spans="9:24" x14ac:dyDescent="0.25">
      <c r="I1415" s="7"/>
      <c r="L1415" s="7"/>
      <c r="Q1415" s="7"/>
      <c r="R1415" s="7"/>
      <c r="X1415" s="7"/>
    </row>
    <row r="1416" spans="9:24" x14ac:dyDescent="0.25">
      <c r="I1416" s="7"/>
      <c r="L1416" s="7"/>
      <c r="Q1416" s="7"/>
      <c r="R1416" s="7"/>
      <c r="X1416" s="7"/>
    </row>
    <row r="1417" spans="9:24" x14ac:dyDescent="0.25">
      <c r="I1417" s="7"/>
      <c r="L1417" s="7"/>
      <c r="Q1417" s="7"/>
      <c r="R1417" s="7"/>
      <c r="X1417" s="7"/>
    </row>
    <row r="1418" spans="9:24" x14ac:dyDescent="0.25">
      <c r="I1418" s="7"/>
      <c r="L1418" s="7"/>
      <c r="Q1418" s="7"/>
      <c r="R1418" s="7"/>
      <c r="X1418" s="7"/>
    </row>
    <row r="1419" spans="9:24" x14ac:dyDescent="0.25">
      <c r="I1419" s="7"/>
      <c r="L1419" s="7"/>
      <c r="Q1419" s="7"/>
      <c r="R1419" s="7"/>
      <c r="X1419" s="7"/>
    </row>
    <row r="1420" spans="9:24" x14ac:dyDescent="0.25">
      <c r="I1420" s="7"/>
      <c r="L1420" s="7"/>
      <c r="Q1420" s="7"/>
      <c r="R1420" s="7"/>
      <c r="X1420" s="7"/>
    </row>
    <row r="1421" spans="9:24" x14ac:dyDescent="0.25">
      <c r="I1421" s="7"/>
      <c r="L1421" s="7"/>
      <c r="Q1421" s="7"/>
      <c r="R1421" s="7"/>
      <c r="X1421" s="7"/>
    </row>
    <row r="1422" spans="9:24" x14ac:dyDescent="0.25">
      <c r="I1422" s="7"/>
      <c r="L1422" s="7"/>
      <c r="Q1422" s="7"/>
      <c r="R1422" s="7"/>
      <c r="X1422" s="7"/>
    </row>
    <row r="1423" spans="9:24" x14ac:dyDescent="0.25">
      <c r="I1423" s="7"/>
      <c r="L1423" s="7"/>
      <c r="Q1423" s="7"/>
      <c r="R1423" s="7"/>
      <c r="X1423" s="7"/>
    </row>
    <row r="1424" spans="9:24" x14ac:dyDescent="0.25">
      <c r="I1424" s="7"/>
      <c r="L1424" s="7"/>
      <c r="Q1424" s="7"/>
      <c r="R1424" s="7"/>
      <c r="X1424" s="7"/>
    </row>
    <row r="1425" spans="9:24" x14ac:dyDescent="0.25">
      <c r="I1425" s="7"/>
      <c r="L1425" s="7"/>
      <c r="Q1425" s="7"/>
      <c r="R1425" s="7"/>
      <c r="X1425" s="7"/>
    </row>
    <row r="1426" spans="9:24" x14ac:dyDescent="0.25">
      <c r="I1426" s="7"/>
      <c r="L1426" s="7"/>
      <c r="Q1426" s="7"/>
      <c r="R1426" s="7"/>
      <c r="X1426" s="7"/>
    </row>
    <row r="1427" spans="9:24" x14ac:dyDescent="0.25">
      <c r="I1427" s="7"/>
      <c r="L1427" s="7"/>
      <c r="Q1427" s="7"/>
      <c r="R1427" s="7"/>
      <c r="X1427" s="7"/>
    </row>
    <row r="1428" spans="9:24" x14ac:dyDescent="0.25">
      <c r="I1428" s="7"/>
      <c r="L1428" s="7"/>
      <c r="Q1428" s="7"/>
      <c r="R1428" s="7"/>
      <c r="X1428" s="7"/>
    </row>
    <row r="1429" spans="9:24" x14ac:dyDescent="0.25">
      <c r="I1429" s="7"/>
      <c r="L1429" s="7"/>
      <c r="Q1429" s="7"/>
      <c r="R1429" s="7"/>
      <c r="X1429" s="7"/>
    </row>
    <row r="1430" spans="9:24" x14ac:dyDescent="0.25">
      <c r="I1430" s="7"/>
      <c r="L1430" s="7"/>
      <c r="Q1430" s="7"/>
      <c r="R1430" s="7"/>
      <c r="X1430" s="7"/>
    </row>
    <row r="1431" spans="9:24" x14ac:dyDescent="0.25">
      <c r="I1431" s="7"/>
      <c r="L1431" s="7"/>
      <c r="Q1431" s="7"/>
      <c r="R1431" s="7"/>
      <c r="X1431" s="7"/>
    </row>
    <row r="1432" spans="9:24" x14ac:dyDescent="0.25">
      <c r="I1432" s="7"/>
      <c r="L1432" s="7"/>
      <c r="Q1432" s="7"/>
      <c r="R1432" s="7"/>
      <c r="X1432" s="7"/>
    </row>
    <row r="1433" spans="9:24" x14ac:dyDescent="0.25">
      <c r="I1433" s="7"/>
      <c r="L1433" s="7"/>
      <c r="Q1433" s="7"/>
      <c r="R1433" s="7"/>
      <c r="X1433" s="7"/>
    </row>
    <row r="1434" spans="9:24" x14ac:dyDescent="0.25">
      <c r="I1434" s="7"/>
      <c r="L1434" s="7"/>
      <c r="Q1434" s="7"/>
      <c r="R1434" s="7"/>
      <c r="X1434" s="7"/>
    </row>
    <row r="1435" spans="9:24" x14ac:dyDescent="0.25">
      <c r="I1435" s="7"/>
      <c r="L1435" s="7"/>
      <c r="Q1435" s="7"/>
      <c r="R1435" s="7"/>
      <c r="X1435" s="7"/>
    </row>
    <row r="1436" spans="9:24" x14ac:dyDescent="0.25">
      <c r="I1436" s="7"/>
      <c r="L1436" s="7"/>
      <c r="Q1436" s="7"/>
      <c r="R1436" s="7"/>
      <c r="X1436" s="7"/>
    </row>
    <row r="1437" spans="9:24" x14ac:dyDescent="0.25">
      <c r="I1437" s="7"/>
      <c r="L1437" s="7"/>
      <c r="Q1437" s="7"/>
      <c r="R1437" s="7"/>
      <c r="X1437" s="7"/>
    </row>
    <row r="1438" spans="9:24" x14ac:dyDescent="0.25">
      <c r="I1438" s="7"/>
      <c r="L1438" s="7"/>
      <c r="Q1438" s="7"/>
      <c r="R1438" s="7"/>
      <c r="X1438" s="7"/>
    </row>
    <row r="1439" spans="9:24" x14ac:dyDescent="0.25">
      <c r="I1439" s="7"/>
      <c r="L1439" s="7"/>
      <c r="Q1439" s="7"/>
      <c r="R1439" s="7"/>
      <c r="X1439" s="7"/>
    </row>
    <row r="1440" spans="9:24" x14ac:dyDescent="0.25">
      <c r="I1440" s="7"/>
      <c r="L1440" s="7"/>
      <c r="Q1440" s="7"/>
      <c r="R1440" s="7"/>
      <c r="X1440" s="7"/>
    </row>
    <row r="1441" spans="9:24" x14ac:dyDescent="0.25">
      <c r="I1441" s="7"/>
      <c r="L1441" s="7"/>
      <c r="Q1441" s="7"/>
      <c r="R1441" s="7"/>
      <c r="X1441" s="7"/>
    </row>
    <row r="1442" spans="9:24" x14ac:dyDescent="0.25">
      <c r="I1442" s="7"/>
      <c r="L1442" s="7"/>
      <c r="Q1442" s="7"/>
      <c r="R1442" s="7"/>
      <c r="X1442" s="7"/>
    </row>
    <row r="1443" spans="9:24" x14ac:dyDescent="0.25">
      <c r="I1443" s="7"/>
      <c r="L1443" s="7"/>
      <c r="Q1443" s="7"/>
      <c r="R1443" s="7"/>
      <c r="X1443" s="7"/>
    </row>
    <row r="1444" spans="9:24" x14ac:dyDescent="0.25">
      <c r="I1444" s="7"/>
      <c r="L1444" s="7"/>
      <c r="Q1444" s="7"/>
      <c r="R1444" s="7"/>
      <c r="X1444" s="7"/>
    </row>
    <row r="1445" spans="9:24" x14ac:dyDescent="0.25">
      <c r="I1445" s="7"/>
      <c r="L1445" s="7"/>
      <c r="Q1445" s="7"/>
      <c r="R1445" s="7"/>
      <c r="X1445" s="7"/>
    </row>
    <row r="1446" spans="9:24" x14ac:dyDescent="0.25">
      <c r="I1446" s="7"/>
      <c r="L1446" s="7"/>
      <c r="Q1446" s="7"/>
      <c r="R1446" s="7"/>
      <c r="X1446" s="7"/>
    </row>
    <row r="1447" spans="9:24" x14ac:dyDescent="0.25">
      <c r="I1447" s="7"/>
      <c r="L1447" s="7"/>
      <c r="Q1447" s="7"/>
      <c r="R1447" s="7"/>
      <c r="X1447" s="7"/>
    </row>
    <row r="1448" spans="9:24" x14ac:dyDescent="0.25">
      <c r="I1448" s="7"/>
      <c r="L1448" s="7"/>
      <c r="Q1448" s="7"/>
      <c r="R1448" s="7"/>
      <c r="X1448" s="7"/>
    </row>
    <row r="1449" spans="9:24" x14ac:dyDescent="0.25">
      <c r="I1449" s="7"/>
      <c r="L1449" s="7"/>
      <c r="Q1449" s="7"/>
      <c r="R1449" s="7"/>
      <c r="X1449" s="7"/>
    </row>
    <row r="1450" spans="9:24" x14ac:dyDescent="0.25">
      <c r="I1450" s="7"/>
      <c r="L1450" s="7"/>
      <c r="Q1450" s="7"/>
      <c r="R1450" s="7"/>
      <c r="X1450" s="7"/>
    </row>
    <row r="1451" spans="9:24" x14ac:dyDescent="0.25">
      <c r="I1451" s="7"/>
      <c r="L1451" s="7"/>
      <c r="Q1451" s="7"/>
      <c r="R1451" s="7"/>
      <c r="X1451" s="7"/>
    </row>
    <row r="1452" spans="9:24" x14ac:dyDescent="0.25">
      <c r="I1452" s="7"/>
      <c r="L1452" s="7"/>
      <c r="Q1452" s="7"/>
      <c r="R1452" s="7"/>
      <c r="X1452" s="7"/>
    </row>
    <row r="1453" spans="9:24" x14ac:dyDescent="0.25">
      <c r="I1453" s="7"/>
      <c r="L1453" s="7"/>
      <c r="Q1453" s="7"/>
      <c r="R1453" s="7"/>
      <c r="X1453" s="7"/>
    </row>
    <row r="1454" spans="9:24" x14ac:dyDescent="0.25">
      <c r="I1454" s="7"/>
      <c r="L1454" s="7"/>
      <c r="Q1454" s="7"/>
      <c r="R1454" s="7"/>
      <c r="X1454" s="7"/>
    </row>
    <row r="1455" spans="9:24" x14ac:dyDescent="0.25">
      <c r="I1455" s="7"/>
      <c r="L1455" s="7"/>
      <c r="Q1455" s="7"/>
      <c r="R1455" s="7"/>
      <c r="X1455" s="7"/>
    </row>
    <row r="1456" spans="9:24" x14ac:dyDescent="0.25">
      <c r="I1456" s="7"/>
      <c r="L1456" s="7"/>
      <c r="Q1456" s="7"/>
      <c r="R1456" s="7"/>
      <c r="X1456" s="7"/>
    </row>
    <row r="1457" spans="9:24" x14ac:dyDescent="0.25">
      <c r="I1457" s="7"/>
      <c r="L1457" s="7"/>
      <c r="Q1457" s="7"/>
      <c r="R1457" s="7"/>
      <c r="X1457" s="7"/>
    </row>
    <row r="1458" spans="9:24" x14ac:dyDescent="0.25">
      <c r="I1458" s="7"/>
      <c r="L1458" s="7"/>
      <c r="Q1458" s="7"/>
      <c r="R1458" s="7"/>
      <c r="X1458" s="7"/>
    </row>
    <row r="1459" spans="9:24" x14ac:dyDescent="0.25">
      <c r="I1459" s="7"/>
      <c r="L1459" s="7"/>
      <c r="Q1459" s="7"/>
      <c r="R1459" s="7"/>
      <c r="X1459" s="7"/>
    </row>
    <row r="1460" spans="9:24" x14ac:dyDescent="0.25">
      <c r="I1460" s="7"/>
      <c r="L1460" s="7"/>
      <c r="Q1460" s="7"/>
      <c r="R1460" s="7"/>
      <c r="X1460" s="7"/>
    </row>
    <row r="1461" spans="9:24" x14ac:dyDescent="0.25">
      <c r="I1461" s="7"/>
      <c r="L1461" s="7"/>
      <c r="Q1461" s="7"/>
      <c r="R1461" s="7"/>
      <c r="X1461" s="7"/>
    </row>
    <row r="1462" spans="9:24" x14ac:dyDescent="0.25">
      <c r="I1462" s="7"/>
      <c r="L1462" s="7"/>
      <c r="Q1462" s="7"/>
      <c r="R1462" s="7"/>
      <c r="X1462" s="7"/>
    </row>
    <row r="1463" spans="9:24" x14ac:dyDescent="0.25">
      <c r="I1463" s="7"/>
      <c r="L1463" s="7"/>
      <c r="Q1463" s="7"/>
      <c r="R1463" s="7"/>
      <c r="X1463" s="7"/>
    </row>
    <row r="1464" spans="9:24" x14ac:dyDescent="0.25">
      <c r="I1464" s="7"/>
      <c r="L1464" s="7"/>
      <c r="Q1464" s="7"/>
      <c r="R1464" s="7"/>
      <c r="X1464" s="7"/>
    </row>
    <row r="1465" spans="9:24" x14ac:dyDescent="0.25">
      <c r="I1465" s="7"/>
      <c r="L1465" s="7"/>
      <c r="Q1465" s="7"/>
      <c r="R1465" s="7"/>
      <c r="X1465" s="7"/>
    </row>
    <row r="1466" spans="9:24" x14ac:dyDescent="0.25">
      <c r="I1466" s="7"/>
      <c r="L1466" s="7"/>
      <c r="Q1466" s="7"/>
      <c r="R1466" s="7"/>
      <c r="X1466" s="7"/>
    </row>
    <row r="1467" spans="9:24" x14ac:dyDescent="0.25">
      <c r="I1467" s="7"/>
      <c r="L1467" s="7"/>
      <c r="Q1467" s="7"/>
      <c r="R1467" s="7"/>
      <c r="X1467" s="7"/>
    </row>
    <row r="1468" spans="9:24" x14ac:dyDescent="0.25">
      <c r="I1468" s="7"/>
      <c r="L1468" s="7"/>
      <c r="Q1468" s="7"/>
      <c r="R1468" s="7"/>
      <c r="X1468" s="7"/>
    </row>
    <row r="1469" spans="9:24" x14ac:dyDescent="0.25">
      <c r="I1469" s="7"/>
      <c r="L1469" s="7"/>
      <c r="Q1469" s="7"/>
      <c r="R1469" s="7"/>
      <c r="X1469" s="7"/>
    </row>
    <row r="1470" spans="9:24" x14ac:dyDescent="0.25">
      <c r="I1470" s="7"/>
      <c r="L1470" s="7"/>
      <c r="Q1470" s="7"/>
      <c r="R1470" s="7"/>
      <c r="X1470" s="7"/>
    </row>
    <row r="1471" spans="9:24" x14ac:dyDescent="0.25">
      <c r="I1471" s="7"/>
      <c r="L1471" s="7"/>
      <c r="Q1471" s="7"/>
      <c r="R1471" s="7"/>
      <c r="X1471" s="7"/>
    </row>
    <row r="1472" spans="9:24" x14ac:dyDescent="0.25">
      <c r="I1472" s="7"/>
      <c r="L1472" s="7"/>
      <c r="Q1472" s="7"/>
      <c r="R1472" s="7"/>
      <c r="X1472" s="7"/>
    </row>
    <row r="1473" spans="9:24" x14ac:dyDescent="0.25">
      <c r="I1473" s="7"/>
      <c r="L1473" s="7"/>
      <c r="Q1473" s="7"/>
      <c r="R1473" s="7"/>
      <c r="X1473" s="7"/>
    </row>
    <row r="1474" spans="9:24" x14ac:dyDescent="0.25">
      <c r="I1474" s="7"/>
      <c r="L1474" s="7"/>
      <c r="Q1474" s="7"/>
      <c r="R1474" s="7"/>
      <c r="X1474" s="7"/>
    </row>
    <row r="1475" spans="9:24" x14ac:dyDescent="0.25">
      <c r="I1475" s="7"/>
      <c r="L1475" s="7"/>
      <c r="Q1475" s="7"/>
      <c r="R1475" s="7"/>
      <c r="X1475" s="7"/>
    </row>
    <row r="1476" spans="9:24" x14ac:dyDescent="0.25">
      <c r="I1476" s="7"/>
      <c r="L1476" s="7"/>
      <c r="Q1476" s="7"/>
      <c r="R1476" s="7"/>
      <c r="X1476" s="7"/>
    </row>
    <row r="1477" spans="9:24" x14ac:dyDescent="0.25">
      <c r="I1477" s="7"/>
      <c r="L1477" s="7"/>
      <c r="Q1477" s="7"/>
      <c r="R1477" s="7"/>
      <c r="X1477" s="7"/>
    </row>
    <row r="1478" spans="9:24" x14ac:dyDescent="0.25">
      <c r="I1478" s="7"/>
      <c r="L1478" s="7"/>
      <c r="Q1478" s="7"/>
      <c r="R1478" s="7"/>
      <c r="X1478" s="7"/>
    </row>
    <row r="1479" spans="9:24" x14ac:dyDescent="0.25">
      <c r="I1479" s="7"/>
      <c r="L1479" s="7"/>
      <c r="Q1479" s="7"/>
      <c r="R1479" s="7"/>
      <c r="X1479" s="7"/>
    </row>
    <row r="1480" spans="9:24" x14ac:dyDescent="0.25">
      <c r="I1480" s="7"/>
      <c r="L1480" s="7"/>
      <c r="Q1480" s="7"/>
      <c r="R1480" s="7"/>
      <c r="X1480" s="7"/>
    </row>
    <row r="1481" spans="9:24" x14ac:dyDescent="0.25">
      <c r="I1481" s="7"/>
      <c r="L1481" s="7"/>
      <c r="Q1481" s="7"/>
      <c r="R1481" s="7"/>
      <c r="X1481" s="7"/>
    </row>
    <row r="1482" spans="9:24" x14ac:dyDescent="0.25">
      <c r="I1482" s="7"/>
      <c r="L1482" s="7"/>
      <c r="Q1482" s="7"/>
      <c r="R1482" s="7"/>
      <c r="X1482" s="7"/>
    </row>
    <row r="1483" spans="9:24" x14ac:dyDescent="0.25">
      <c r="I1483" s="7"/>
      <c r="L1483" s="7"/>
      <c r="Q1483" s="7"/>
      <c r="R1483" s="7"/>
      <c r="X1483" s="7"/>
    </row>
    <row r="1484" spans="9:24" x14ac:dyDescent="0.25">
      <c r="I1484" s="7"/>
      <c r="L1484" s="7"/>
      <c r="Q1484" s="7"/>
      <c r="R1484" s="7"/>
      <c r="X1484" s="7"/>
    </row>
    <row r="1485" spans="9:24" x14ac:dyDescent="0.25">
      <c r="I1485" s="7"/>
      <c r="L1485" s="7"/>
      <c r="Q1485" s="7"/>
      <c r="R1485" s="7"/>
      <c r="X1485" s="7"/>
    </row>
    <row r="1486" spans="9:24" x14ac:dyDescent="0.25">
      <c r="I1486" s="7"/>
      <c r="L1486" s="7"/>
      <c r="Q1486" s="7"/>
      <c r="R1486" s="7"/>
      <c r="X1486" s="7"/>
    </row>
    <row r="1487" spans="9:24" x14ac:dyDescent="0.25">
      <c r="I1487" s="7"/>
      <c r="L1487" s="7"/>
      <c r="Q1487" s="7"/>
      <c r="R1487" s="7"/>
      <c r="X1487" s="7"/>
    </row>
    <row r="1488" spans="9:24" x14ac:dyDescent="0.25">
      <c r="I1488" s="7"/>
      <c r="L1488" s="7"/>
      <c r="Q1488" s="7"/>
      <c r="R1488" s="7"/>
      <c r="X1488" s="7"/>
    </row>
    <row r="1489" spans="9:24" x14ac:dyDescent="0.25">
      <c r="I1489" s="7"/>
      <c r="L1489" s="7"/>
      <c r="Q1489" s="7"/>
      <c r="R1489" s="7"/>
      <c r="X1489" s="7"/>
    </row>
    <row r="1490" spans="9:24" x14ac:dyDescent="0.25">
      <c r="I1490" s="7"/>
      <c r="L1490" s="7"/>
      <c r="Q1490" s="7"/>
      <c r="R1490" s="7"/>
      <c r="X1490" s="7"/>
    </row>
    <row r="1491" spans="9:24" x14ac:dyDescent="0.25">
      <c r="I1491" s="7"/>
      <c r="L1491" s="7"/>
      <c r="Q1491" s="7"/>
      <c r="R1491" s="7"/>
      <c r="X1491" s="7"/>
    </row>
    <row r="1492" spans="9:24" x14ac:dyDescent="0.25">
      <c r="I1492" s="7"/>
      <c r="L1492" s="7"/>
      <c r="Q1492" s="7"/>
      <c r="R1492" s="7"/>
      <c r="X1492" s="7"/>
    </row>
    <row r="1493" spans="9:24" x14ac:dyDescent="0.25">
      <c r="I1493" s="7"/>
      <c r="L1493" s="7"/>
      <c r="Q1493" s="7"/>
      <c r="R1493" s="7"/>
      <c r="X1493" s="7"/>
    </row>
    <row r="1494" spans="9:24" x14ac:dyDescent="0.25">
      <c r="I1494" s="7"/>
      <c r="L1494" s="7"/>
      <c r="Q1494" s="7"/>
      <c r="R1494" s="7"/>
      <c r="X1494" s="7"/>
    </row>
    <row r="1495" spans="9:24" x14ac:dyDescent="0.25">
      <c r="I1495" s="7"/>
      <c r="L1495" s="7"/>
      <c r="Q1495" s="7"/>
      <c r="R1495" s="7"/>
      <c r="X1495" s="7"/>
    </row>
    <row r="1496" spans="9:24" x14ac:dyDescent="0.25">
      <c r="I1496" s="7"/>
      <c r="L1496" s="7"/>
      <c r="Q1496" s="7"/>
      <c r="R1496" s="7"/>
      <c r="X1496" s="7"/>
    </row>
    <row r="1497" spans="9:24" x14ac:dyDescent="0.25">
      <c r="I1497" s="7"/>
      <c r="L1497" s="7"/>
      <c r="Q1497" s="7"/>
      <c r="R1497" s="7"/>
      <c r="X1497" s="7"/>
    </row>
    <row r="1498" spans="9:24" x14ac:dyDescent="0.25">
      <c r="I1498" s="7"/>
      <c r="L1498" s="7"/>
      <c r="Q1498" s="7"/>
      <c r="R1498" s="7"/>
      <c r="X1498" s="7"/>
    </row>
    <row r="1499" spans="9:24" x14ac:dyDescent="0.25">
      <c r="I1499" s="7"/>
      <c r="L1499" s="7"/>
      <c r="Q1499" s="7"/>
      <c r="R1499" s="7"/>
      <c r="X1499" s="7"/>
    </row>
    <row r="1500" spans="9:24" x14ac:dyDescent="0.25">
      <c r="I1500" s="7"/>
      <c r="L1500" s="7"/>
      <c r="Q1500" s="7"/>
      <c r="R1500" s="7"/>
      <c r="X1500" s="7"/>
    </row>
    <row r="1501" spans="9:24" x14ac:dyDescent="0.25">
      <c r="I1501" s="7"/>
      <c r="L1501" s="7"/>
      <c r="Q1501" s="7"/>
      <c r="R1501" s="7"/>
      <c r="X1501" s="7"/>
    </row>
    <row r="1502" spans="9:24" x14ac:dyDescent="0.25">
      <c r="I1502" s="7"/>
      <c r="L1502" s="7"/>
      <c r="Q1502" s="7"/>
      <c r="R1502" s="7"/>
      <c r="X1502" s="7"/>
    </row>
    <row r="1503" spans="9:24" x14ac:dyDescent="0.25">
      <c r="I1503" s="7"/>
      <c r="L1503" s="7"/>
      <c r="Q1503" s="7"/>
      <c r="R1503" s="7"/>
      <c r="X1503" s="7"/>
    </row>
    <row r="1504" spans="9:24" x14ac:dyDescent="0.25">
      <c r="I1504" s="7"/>
      <c r="L1504" s="7"/>
      <c r="Q1504" s="7"/>
      <c r="R1504" s="7"/>
      <c r="X1504" s="7"/>
    </row>
    <row r="1505" spans="9:24" x14ac:dyDescent="0.25">
      <c r="I1505" s="7"/>
      <c r="L1505" s="7"/>
      <c r="Q1505" s="7"/>
      <c r="R1505" s="7"/>
      <c r="X1505" s="7"/>
    </row>
    <row r="1506" spans="9:24" x14ac:dyDescent="0.25">
      <c r="I1506" s="7"/>
      <c r="L1506" s="7"/>
      <c r="Q1506" s="7"/>
      <c r="R1506" s="7"/>
      <c r="X1506" s="7"/>
    </row>
    <row r="1507" spans="9:24" x14ac:dyDescent="0.25">
      <c r="I1507" s="7"/>
      <c r="L1507" s="7"/>
      <c r="Q1507" s="7"/>
      <c r="R1507" s="7"/>
      <c r="X1507" s="7"/>
    </row>
    <row r="1508" spans="9:24" x14ac:dyDescent="0.25">
      <c r="I1508" s="7"/>
      <c r="L1508" s="7"/>
      <c r="Q1508" s="7"/>
      <c r="R1508" s="7"/>
      <c r="X1508" s="7"/>
    </row>
    <row r="1509" spans="9:24" x14ac:dyDescent="0.25">
      <c r="I1509" s="7"/>
      <c r="L1509" s="7"/>
      <c r="Q1509" s="7"/>
      <c r="R1509" s="7"/>
      <c r="X1509" s="7"/>
    </row>
    <row r="1510" spans="9:24" x14ac:dyDescent="0.25">
      <c r="I1510" s="7"/>
      <c r="L1510" s="7"/>
      <c r="Q1510" s="7"/>
      <c r="R1510" s="7"/>
      <c r="X1510" s="7"/>
    </row>
    <row r="1511" spans="9:24" x14ac:dyDescent="0.25">
      <c r="I1511" s="7"/>
      <c r="L1511" s="7"/>
      <c r="Q1511" s="7"/>
      <c r="R1511" s="7"/>
      <c r="X1511" s="7"/>
    </row>
    <row r="1512" spans="9:24" x14ac:dyDescent="0.25">
      <c r="I1512" s="7"/>
      <c r="L1512" s="7"/>
      <c r="Q1512" s="7"/>
      <c r="R1512" s="7"/>
      <c r="X1512" s="7"/>
    </row>
    <row r="1513" spans="9:24" x14ac:dyDescent="0.25">
      <c r="I1513" s="7"/>
      <c r="L1513" s="7"/>
      <c r="Q1513" s="7"/>
      <c r="R1513" s="7"/>
      <c r="X1513" s="7"/>
    </row>
    <row r="1514" spans="9:24" x14ac:dyDescent="0.25">
      <c r="I1514" s="7"/>
      <c r="L1514" s="7"/>
      <c r="Q1514" s="7"/>
      <c r="R1514" s="7"/>
      <c r="X1514" s="7"/>
    </row>
    <row r="1515" spans="9:24" x14ac:dyDescent="0.25">
      <c r="I1515" s="7"/>
      <c r="L1515" s="7"/>
      <c r="Q1515" s="7"/>
      <c r="R1515" s="7"/>
      <c r="X1515" s="7"/>
    </row>
    <row r="1516" spans="9:24" x14ac:dyDescent="0.25">
      <c r="I1516" s="7"/>
      <c r="L1516" s="7"/>
      <c r="Q1516" s="7"/>
      <c r="R1516" s="7"/>
      <c r="X1516" s="7"/>
    </row>
    <row r="1517" spans="9:24" x14ac:dyDescent="0.25">
      <c r="I1517" s="7"/>
      <c r="L1517" s="7"/>
      <c r="Q1517" s="7"/>
      <c r="R1517" s="7"/>
      <c r="X1517" s="7"/>
    </row>
    <row r="1518" spans="9:24" x14ac:dyDescent="0.25">
      <c r="I1518" s="7"/>
      <c r="L1518" s="7"/>
      <c r="Q1518" s="7"/>
      <c r="R1518" s="7"/>
      <c r="X1518" s="7"/>
    </row>
    <row r="1519" spans="9:24" x14ac:dyDescent="0.25">
      <c r="I1519" s="7"/>
      <c r="L1519" s="7"/>
      <c r="Q1519" s="7"/>
      <c r="R1519" s="7"/>
      <c r="X1519" s="7"/>
    </row>
    <row r="1520" spans="9:24" x14ac:dyDescent="0.25">
      <c r="I1520" s="7"/>
      <c r="L1520" s="7"/>
      <c r="Q1520" s="7"/>
      <c r="R1520" s="7"/>
      <c r="X1520" s="7"/>
    </row>
    <row r="1521" spans="9:24" x14ac:dyDescent="0.25">
      <c r="I1521" s="7"/>
      <c r="L1521" s="7"/>
      <c r="Q1521" s="7"/>
      <c r="R1521" s="7"/>
      <c r="X1521" s="7"/>
    </row>
    <row r="1522" spans="9:24" x14ac:dyDescent="0.25">
      <c r="I1522" s="7"/>
      <c r="L1522" s="7"/>
      <c r="Q1522" s="7"/>
      <c r="R1522" s="7"/>
      <c r="X1522" s="7"/>
    </row>
    <row r="1523" spans="9:24" x14ac:dyDescent="0.25">
      <c r="I1523" s="7"/>
      <c r="L1523" s="7"/>
      <c r="Q1523" s="7"/>
      <c r="R1523" s="7"/>
      <c r="X1523" s="7"/>
    </row>
    <row r="1524" spans="9:24" x14ac:dyDescent="0.25">
      <c r="I1524" s="7"/>
      <c r="L1524" s="7"/>
      <c r="Q1524" s="7"/>
      <c r="R1524" s="7"/>
      <c r="X1524" s="7"/>
    </row>
    <row r="1525" spans="9:24" x14ac:dyDescent="0.25">
      <c r="I1525" s="7"/>
      <c r="L1525" s="7"/>
      <c r="Q1525" s="7"/>
      <c r="R1525" s="7"/>
      <c r="X1525" s="7"/>
    </row>
    <row r="1526" spans="9:24" x14ac:dyDescent="0.25">
      <c r="I1526" s="7"/>
      <c r="L1526" s="7"/>
      <c r="Q1526" s="7"/>
      <c r="R1526" s="7"/>
      <c r="X1526" s="7"/>
    </row>
    <row r="1527" spans="9:24" x14ac:dyDescent="0.25">
      <c r="I1527" s="7"/>
      <c r="L1527" s="7"/>
      <c r="Q1527" s="7"/>
      <c r="R1527" s="7"/>
      <c r="X1527" s="7"/>
    </row>
    <row r="1528" spans="9:24" x14ac:dyDescent="0.25">
      <c r="I1528" s="7"/>
      <c r="L1528" s="7"/>
      <c r="Q1528" s="7"/>
      <c r="R1528" s="7"/>
      <c r="X1528" s="7"/>
    </row>
    <row r="1529" spans="9:24" x14ac:dyDescent="0.25">
      <c r="I1529" s="7"/>
      <c r="L1529" s="7"/>
      <c r="Q1529" s="7"/>
      <c r="R1529" s="7"/>
      <c r="X1529" s="7"/>
    </row>
    <row r="1530" spans="9:24" x14ac:dyDescent="0.25">
      <c r="I1530" s="7"/>
      <c r="L1530" s="7"/>
      <c r="Q1530" s="7"/>
      <c r="R1530" s="7"/>
      <c r="X1530" s="7"/>
    </row>
    <row r="1531" spans="9:24" x14ac:dyDescent="0.25">
      <c r="I1531" s="7"/>
      <c r="L1531" s="7"/>
      <c r="Q1531" s="7"/>
      <c r="R1531" s="7"/>
      <c r="X1531" s="7"/>
    </row>
    <row r="1532" spans="9:24" x14ac:dyDescent="0.25">
      <c r="I1532" s="7"/>
      <c r="L1532" s="7"/>
      <c r="Q1532" s="7"/>
      <c r="R1532" s="7"/>
      <c r="X1532" s="7"/>
    </row>
    <row r="1533" spans="9:24" x14ac:dyDescent="0.25">
      <c r="I1533" s="7"/>
      <c r="L1533" s="7"/>
      <c r="Q1533" s="7"/>
      <c r="R1533" s="7"/>
      <c r="X1533" s="7"/>
    </row>
    <row r="1534" spans="9:24" x14ac:dyDescent="0.25">
      <c r="I1534" s="7"/>
      <c r="L1534" s="7"/>
      <c r="Q1534" s="7"/>
      <c r="R1534" s="7"/>
      <c r="X1534" s="7"/>
    </row>
    <row r="1535" spans="9:24" x14ac:dyDescent="0.25">
      <c r="I1535" s="7"/>
      <c r="L1535" s="7"/>
      <c r="Q1535" s="7"/>
      <c r="R1535" s="7"/>
      <c r="X1535" s="7"/>
    </row>
    <row r="1536" spans="9:24" x14ac:dyDescent="0.25">
      <c r="I1536" s="7"/>
      <c r="L1536" s="7"/>
      <c r="Q1536" s="7"/>
      <c r="R1536" s="7"/>
      <c r="X1536" s="7"/>
    </row>
    <row r="1537" spans="9:24" x14ac:dyDescent="0.25">
      <c r="I1537" s="7"/>
      <c r="L1537" s="7"/>
      <c r="Q1537" s="7"/>
      <c r="R1537" s="7"/>
      <c r="X1537" s="7"/>
    </row>
    <row r="1538" spans="9:24" x14ac:dyDescent="0.25">
      <c r="I1538" s="7"/>
      <c r="L1538" s="7"/>
      <c r="Q1538" s="7"/>
      <c r="R1538" s="7"/>
      <c r="X1538" s="7"/>
    </row>
    <row r="1539" spans="9:24" x14ac:dyDescent="0.25">
      <c r="I1539" s="7"/>
      <c r="L1539" s="7"/>
      <c r="Q1539" s="7"/>
      <c r="R1539" s="7"/>
      <c r="X1539" s="7"/>
    </row>
    <row r="1540" spans="9:24" x14ac:dyDescent="0.25">
      <c r="I1540" s="7"/>
      <c r="L1540" s="7"/>
      <c r="Q1540" s="7"/>
      <c r="R1540" s="7"/>
      <c r="X1540" s="7"/>
    </row>
    <row r="1541" spans="9:24" x14ac:dyDescent="0.25">
      <c r="I1541" s="7"/>
      <c r="L1541" s="7"/>
      <c r="Q1541" s="7"/>
      <c r="R1541" s="7"/>
      <c r="X1541" s="7"/>
    </row>
    <row r="1542" spans="9:24" x14ac:dyDescent="0.25">
      <c r="I1542" s="7"/>
      <c r="L1542" s="7"/>
      <c r="Q1542" s="7"/>
      <c r="R1542" s="7"/>
      <c r="X1542" s="7"/>
    </row>
    <row r="1543" spans="9:24" x14ac:dyDescent="0.25">
      <c r="I1543" s="7"/>
      <c r="L1543" s="7"/>
      <c r="Q1543" s="7"/>
      <c r="R1543" s="7"/>
      <c r="X1543" s="7"/>
    </row>
    <row r="1544" spans="9:24" x14ac:dyDescent="0.25">
      <c r="I1544" s="7"/>
      <c r="L1544" s="7"/>
      <c r="Q1544" s="7"/>
      <c r="R1544" s="7"/>
      <c r="X1544" s="7"/>
    </row>
    <row r="1545" spans="9:24" x14ac:dyDescent="0.25">
      <c r="I1545" s="7"/>
      <c r="L1545" s="7"/>
      <c r="Q1545" s="7"/>
      <c r="R1545" s="7"/>
      <c r="X1545" s="7"/>
    </row>
    <row r="1546" spans="9:24" x14ac:dyDescent="0.25">
      <c r="I1546" s="7"/>
      <c r="L1546" s="7"/>
      <c r="Q1546" s="7"/>
      <c r="R1546" s="7"/>
      <c r="X1546" s="7"/>
    </row>
    <row r="1547" spans="9:24" x14ac:dyDescent="0.25">
      <c r="I1547" s="7"/>
      <c r="L1547" s="7"/>
      <c r="Q1547" s="7"/>
      <c r="R1547" s="7"/>
      <c r="X1547" s="7"/>
    </row>
    <row r="1548" spans="9:24" x14ac:dyDescent="0.25">
      <c r="I1548" s="7"/>
      <c r="L1548" s="7"/>
      <c r="Q1548" s="7"/>
      <c r="R1548" s="7"/>
      <c r="X1548" s="7"/>
    </row>
    <row r="1549" spans="9:24" x14ac:dyDescent="0.25">
      <c r="I1549" s="7"/>
      <c r="L1549" s="7"/>
      <c r="Q1549" s="7"/>
      <c r="R1549" s="7"/>
      <c r="X1549" s="7"/>
    </row>
    <row r="1550" spans="9:24" x14ac:dyDescent="0.25">
      <c r="I1550" s="7"/>
      <c r="L1550" s="7"/>
      <c r="Q1550" s="7"/>
      <c r="R1550" s="7"/>
      <c r="X1550" s="7"/>
    </row>
    <row r="1551" spans="9:24" x14ac:dyDescent="0.25">
      <c r="I1551" s="7"/>
      <c r="L1551" s="7"/>
      <c r="Q1551" s="7"/>
      <c r="R1551" s="7"/>
      <c r="X1551" s="7"/>
    </row>
    <row r="1552" spans="9:24" x14ac:dyDescent="0.25">
      <c r="I1552" s="7"/>
      <c r="L1552" s="7"/>
      <c r="Q1552" s="7"/>
      <c r="R1552" s="7"/>
      <c r="X1552" s="7"/>
    </row>
    <row r="1553" spans="9:24" x14ac:dyDescent="0.25">
      <c r="I1553" s="7"/>
      <c r="L1553" s="7"/>
      <c r="Q1553" s="7"/>
      <c r="R1553" s="7"/>
      <c r="X1553" s="7"/>
    </row>
    <row r="1554" spans="9:24" x14ac:dyDescent="0.25">
      <c r="I1554" s="7"/>
      <c r="L1554" s="7"/>
      <c r="Q1554" s="7"/>
      <c r="R1554" s="7"/>
      <c r="X1554" s="7"/>
    </row>
    <row r="1555" spans="9:24" x14ac:dyDescent="0.25">
      <c r="I1555" s="7"/>
      <c r="L1555" s="7"/>
      <c r="Q1555" s="7"/>
      <c r="R1555" s="7"/>
      <c r="X1555" s="7"/>
    </row>
    <row r="1556" spans="9:24" x14ac:dyDescent="0.25">
      <c r="I1556" s="7"/>
      <c r="L1556" s="7"/>
      <c r="Q1556" s="7"/>
      <c r="R1556" s="7"/>
      <c r="X1556" s="7"/>
    </row>
    <row r="1557" spans="9:24" x14ac:dyDescent="0.25">
      <c r="I1557" s="7"/>
      <c r="L1557" s="7"/>
      <c r="Q1557" s="7"/>
      <c r="R1557" s="7"/>
      <c r="X1557" s="7"/>
    </row>
    <row r="1558" spans="9:24" x14ac:dyDescent="0.25">
      <c r="I1558" s="7"/>
      <c r="L1558" s="7"/>
      <c r="Q1558" s="7"/>
      <c r="R1558" s="7"/>
      <c r="X1558" s="7"/>
    </row>
    <row r="1559" spans="9:24" x14ac:dyDescent="0.25">
      <c r="I1559" s="7"/>
      <c r="L1559" s="7"/>
      <c r="Q1559" s="7"/>
      <c r="R1559" s="7"/>
      <c r="X1559" s="7"/>
    </row>
    <row r="1560" spans="9:24" x14ac:dyDescent="0.25">
      <c r="I1560" s="7"/>
      <c r="L1560" s="7"/>
      <c r="Q1560" s="7"/>
      <c r="R1560" s="7"/>
      <c r="X1560" s="7"/>
    </row>
    <row r="1561" spans="9:24" x14ac:dyDescent="0.25">
      <c r="I1561" s="7"/>
      <c r="L1561" s="7"/>
      <c r="Q1561" s="7"/>
      <c r="R1561" s="7"/>
      <c r="X1561" s="7"/>
    </row>
    <row r="1562" spans="9:24" x14ac:dyDescent="0.25">
      <c r="I1562" s="7"/>
      <c r="L1562" s="7"/>
      <c r="Q1562" s="7"/>
      <c r="R1562" s="7"/>
      <c r="X1562" s="7"/>
    </row>
    <row r="1563" spans="9:24" x14ac:dyDescent="0.25">
      <c r="I1563" s="7"/>
      <c r="L1563" s="7"/>
      <c r="Q1563" s="7"/>
      <c r="R1563" s="7"/>
      <c r="X1563" s="7"/>
    </row>
    <row r="1564" spans="9:24" x14ac:dyDescent="0.25">
      <c r="I1564" s="7"/>
      <c r="L1564" s="7"/>
      <c r="Q1564" s="7"/>
      <c r="R1564" s="7"/>
      <c r="X1564" s="7"/>
    </row>
    <row r="1565" spans="9:24" x14ac:dyDescent="0.25">
      <c r="I1565" s="7"/>
      <c r="L1565" s="7"/>
      <c r="Q1565" s="7"/>
      <c r="R1565" s="7"/>
      <c r="X1565" s="7"/>
    </row>
    <row r="1566" spans="9:24" x14ac:dyDescent="0.25">
      <c r="I1566" s="7"/>
      <c r="L1566" s="7"/>
      <c r="Q1566" s="7"/>
      <c r="R1566" s="7"/>
      <c r="X1566" s="7"/>
    </row>
    <row r="1567" spans="9:24" x14ac:dyDescent="0.25">
      <c r="I1567" s="7"/>
      <c r="L1567" s="7"/>
      <c r="Q1567" s="7"/>
      <c r="R1567" s="7"/>
      <c r="X1567" s="7"/>
    </row>
    <row r="1568" spans="9:24" x14ac:dyDescent="0.25">
      <c r="I1568" s="7"/>
      <c r="L1568" s="7"/>
      <c r="Q1568" s="7"/>
      <c r="R1568" s="7"/>
      <c r="X1568" s="7"/>
    </row>
    <row r="1569" spans="9:24" x14ac:dyDescent="0.25">
      <c r="I1569" s="7"/>
      <c r="L1569" s="7"/>
      <c r="Q1569" s="7"/>
      <c r="R1569" s="7"/>
      <c r="X1569" s="7"/>
    </row>
    <row r="1570" spans="9:24" x14ac:dyDescent="0.25">
      <c r="I1570" s="7"/>
      <c r="L1570" s="7"/>
      <c r="Q1570" s="7"/>
      <c r="R1570" s="7"/>
      <c r="X1570" s="7"/>
    </row>
    <row r="1571" spans="9:24" x14ac:dyDescent="0.25">
      <c r="I1571" s="7"/>
      <c r="L1571" s="7"/>
      <c r="Q1571" s="7"/>
      <c r="R1571" s="7"/>
      <c r="X1571" s="7"/>
    </row>
    <row r="1572" spans="9:24" x14ac:dyDescent="0.25">
      <c r="I1572" s="7"/>
      <c r="L1572" s="7"/>
      <c r="Q1572" s="7"/>
      <c r="R1572" s="7"/>
      <c r="X1572" s="7"/>
    </row>
    <row r="1573" spans="9:24" x14ac:dyDescent="0.25">
      <c r="I1573" s="7"/>
      <c r="L1573" s="7"/>
      <c r="Q1573" s="7"/>
      <c r="R1573" s="7"/>
      <c r="X1573" s="7"/>
    </row>
    <row r="1574" spans="9:24" x14ac:dyDescent="0.25">
      <c r="I1574" s="7"/>
      <c r="L1574" s="7"/>
      <c r="Q1574" s="7"/>
      <c r="R1574" s="7"/>
      <c r="X1574" s="7"/>
    </row>
    <row r="1575" spans="9:24" x14ac:dyDescent="0.25">
      <c r="I1575" s="7"/>
      <c r="L1575" s="7"/>
      <c r="Q1575" s="7"/>
      <c r="R1575" s="7"/>
      <c r="X1575" s="7"/>
    </row>
    <row r="1576" spans="9:24" x14ac:dyDescent="0.25">
      <c r="I1576" s="7"/>
      <c r="L1576" s="7"/>
      <c r="Q1576" s="7"/>
      <c r="R1576" s="7"/>
      <c r="X1576" s="7"/>
    </row>
    <row r="1577" spans="9:24" x14ac:dyDescent="0.25">
      <c r="I1577" s="7"/>
      <c r="L1577" s="7"/>
      <c r="Q1577" s="7"/>
      <c r="R1577" s="7"/>
      <c r="X1577" s="7"/>
    </row>
    <row r="1578" spans="9:24" x14ac:dyDescent="0.25">
      <c r="I1578" s="7"/>
      <c r="L1578" s="7"/>
      <c r="Q1578" s="7"/>
      <c r="R1578" s="7"/>
      <c r="X1578" s="7"/>
    </row>
    <row r="1579" spans="9:24" x14ac:dyDescent="0.25">
      <c r="I1579" s="7"/>
      <c r="L1579" s="7"/>
      <c r="Q1579" s="7"/>
      <c r="R1579" s="7"/>
      <c r="X1579" s="7"/>
    </row>
    <row r="1580" spans="9:24" x14ac:dyDescent="0.25">
      <c r="I1580" s="7"/>
      <c r="L1580" s="7"/>
      <c r="Q1580" s="7"/>
      <c r="R1580" s="7"/>
      <c r="X1580" s="7"/>
    </row>
    <row r="1581" spans="9:24" x14ac:dyDescent="0.25">
      <c r="I1581" s="7"/>
      <c r="L1581" s="7"/>
      <c r="Q1581" s="7"/>
      <c r="R1581" s="7"/>
      <c r="X1581" s="7"/>
    </row>
    <row r="1582" spans="9:24" x14ac:dyDescent="0.25">
      <c r="I1582" s="7"/>
      <c r="L1582" s="7"/>
      <c r="Q1582" s="7"/>
      <c r="R1582" s="7"/>
      <c r="X1582" s="7"/>
    </row>
    <row r="1583" spans="9:24" x14ac:dyDescent="0.25">
      <c r="I1583" s="7"/>
      <c r="L1583" s="7"/>
      <c r="Q1583" s="7"/>
      <c r="R1583" s="7"/>
      <c r="X1583" s="7"/>
    </row>
    <row r="1584" spans="9:24" x14ac:dyDescent="0.25">
      <c r="I1584" s="7"/>
      <c r="L1584" s="7"/>
      <c r="Q1584" s="7"/>
      <c r="R1584" s="7"/>
      <c r="X1584" s="7"/>
    </row>
    <row r="1585" spans="9:24" x14ac:dyDescent="0.25">
      <c r="I1585" s="7"/>
      <c r="L1585" s="7"/>
      <c r="Q1585" s="7"/>
      <c r="R1585" s="7"/>
      <c r="X1585" s="7"/>
    </row>
    <row r="1586" spans="9:24" x14ac:dyDescent="0.25">
      <c r="I1586" s="7"/>
      <c r="L1586" s="7"/>
      <c r="Q1586" s="7"/>
      <c r="R1586" s="7"/>
      <c r="X1586" s="7"/>
    </row>
    <row r="1587" spans="9:24" x14ac:dyDescent="0.25">
      <c r="I1587" s="7"/>
      <c r="L1587" s="7"/>
      <c r="Q1587" s="7"/>
      <c r="R1587" s="7"/>
      <c r="X1587" s="7"/>
    </row>
    <row r="1588" spans="9:24" x14ac:dyDescent="0.25">
      <c r="I1588" s="7"/>
      <c r="L1588" s="7"/>
      <c r="Q1588" s="7"/>
      <c r="R1588" s="7"/>
      <c r="X1588" s="7"/>
    </row>
    <row r="1589" spans="9:24" x14ac:dyDescent="0.25">
      <c r="I1589" s="7"/>
      <c r="L1589" s="7"/>
      <c r="Q1589" s="7"/>
      <c r="R1589" s="7"/>
      <c r="X1589" s="7"/>
    </row>
    <row r="1590" spans="9:24" x14ac:dyDescent="0.25">
      <c r="I1590" s="7"/>
      <c r="L1590" s="7"/>
      <c r="Q1590" s="7"/>
      <c r="R1590" s="7"/>
      <c r="X1590" s="7"/>
    </row>
    <row r="1591" spans="9:24" x14ac:dyDescent="0.25">
      <c r="I1591" s="7"/>
      <c r="L1591" s="7"/>
      <c r="Q1591" s="7"/>
      <c r="R1591" s="7"/>
      <c r="X1591" s="7"/>
    </row>
    <row r="1592" spans="9:24" x14ac:dyDescent="0.25">
      <c r="I1592" s="7"/>
      <c r="L1592" s="7"/>
      <c r="Q1592" s="7"/>
      <c r="R1592" s="7"/>
      <c r="X1592" s="7"/>
    </row>
    <row r="1593" spans="9:24" x14ac:dyDescent="0.25">
      <c r="I1593" s="7"/>
      <c r="L1593" s="7"/>
      <c r="Q1593" s="7"/>
      <c r="R1593" s="7"/>
      <c r="X1593" s="7"/>
    </row>
    <row r="1594" spans="9:24" x14ac:dyDescent="0.25">
      <c r="I1594" s="7"/>
      <c r="L1594" s="7"/>
      <c r="Q1594" s="7"/>
      <c r="R1594" s="7"/>
      <c r="X1594" s="7"/>
    </row>
    <row r="1595" spans="9:24" x14ac:dyDescent="0.25">
      <c r="I1595" s="7"/>
      <c r="L1595" s="7"/>
      <c r="Q1595" s="7"/>
      <c r="R1595" s="7"/>
      <c r="X1595" s="7"/>
    </row>
    <row r="1596" spans="9:24" x14ac:dyDescent="0.25">
      <c r="I1596" s="7"/>
      <c r="L1596" s="7"/>
      <c r="Q1596" s="7"/>
      <c r="R1596" s="7"/>
      <c r="X1596" s="7"/>
    </row>
    <row r="1597" spans="9:24" x14ac:dyDescent="0.25">
      <c r="I1597" s="7"/>
      <c r="L1597" s="7"/>
      <c r="Q1597" s="7"/>
      <c r="R1597" s="7"/>
      <c r="X1597" s="7"/>
    </row>
    <row r="1598" spans="9:24" x14ac:dyDescent="0.25">
      <c r="I1598" s="7"/>
      <c r="L1598" s="7"/>
      <c r="Q1598" s="7"/>
      <c r="R1598" s="7"/>
      <c r="X1598" s="7"/>
    </row>
    <row r="1599" spans="9:24" x14ac:dyDescent="0.25">
      <c r="I1599" s="7"/>
      <c r="L1599" s="7"/>
      <c r="Q1599" s="7"/>
      <c r="R1599" s="7"/>
      <c r="X1599" s="7"/>
    </row>
    <row r="1600" spans="9:24" x14ac:dyDescent="0.25">
      <c r="I1600" s="7"/>
      <c r="L1600" s="7"/>
      <c r="Q1600" s="7"/>
      <c r="R1600" s="7"/>
      <c r="X1600" s="7"/>
    </row>
    <row r="1601" spans="9:24" x14ac:dyDescent="0.25">
      <c r="I1601" s="7"/>
      <c r="L1601" s="7"/>
      <c r="Q1601" s="7"/>
      <c r="R1601" s="7"/>
      <c r="X1601" s="7"/>
    </row>
    <row r="1602" spans="9:24" x14ac:dyDescent="0.25">
      <c r="I1602" s="7"/>
      <c r="L1602" s="7"/>
      <c r="Q1602" s="7"/>
      <c r="R1602" s="7"/>
      <c r="X1602" s="7"/>
    </row>
    <row r="1603" spans="9:24" x14ac:dyDescent="0.25">
      <c r="I1603" s="7"/>
      <c r="L1603" s="7"/>
      <c r="Q1603" s="7"/>
      <c r="R1603" s="7"/>
      <c r="X1603" s="7"/>
    </row>
    <row r="1604" spans="9:24" x14ac:dyDescent="0.25">
      <c r="I1604" s="7"/>
      <c r="L1604" s="7"/>
      <c r="Q1604" s="7"/>
      <c r="R1604" s="7"/>
      <c r="X1604" s="7"/>
    </row>
    <row r="1605" spans="9:24" x14ac:dyDescent="0.25">
      <c r="I1605" s="7"/>
      <c r="L1605" s="7"/>
      <c r="Q1605" s="7"/>
      <c r="R1605" s="7"/>
      <c r="X1605" s="7"/>
    </row>
    <row r="1606" spans="9:24" x14ac:dyDescent="0.25">
      <c r="I1606" s="7"/>
      <c r="L1606" s="7"/>
      <c r="Q1606" s="7"/>
      <c r="R1606" s="7"/>
      <c r="X1606" s="7"/>
    </row>
    <row r="1607" spans="9:24" x14ac:dyDescent="0.25">
      <c r="I1607" s="7"/>
      <c r="L1607" s="7"/>
      <c r="Q1607" s="7"/>
      <c r="R1607" s="7"/>
      <c r="X1607" s="7"/>
    </row>
    <row r="1608" spans="9:24" x14ac:dyDescent="0.25">
      <c r="I1608" s="7"/>
      <c r="L1608" s="7"/>
      <c r="Q1608" s="7"/>
      <c r="R1608" s="7"/>
      <c r="X1608" s="7"/>
    </row>
    <row r="1609" spans="9:24" x14ac:dyDescent="0.25">
      <c r="I1609" s="7"/>
      <c r="L1609" s="7"/>
      <c r="Q1609" s="7"/>
      <c r="R1609" s="7"/>
      <c r="X1609" s="7"/>
    </row>
    <row r="1610" spans="9:24" x14ac:dyDescent="0.25">
      <c r="I1610" s="7"/>
      <c r="L1610" s="7"/>
      <c r="Q1610" s="7"/>
      <c r="R1610" s="7"/>
      <c r="X1610" s="7"/>
    </row>
    <row r="1611" spans="9:24" x14ac:dyDescent="0.25">
      <c r="I1611" s="7"/>
      <c r="L1611" s="7"/>
      <c r="Q1611" s="7"/>
      <c r="R1611" s="7"/>
      <c r="X1611" s="7"/>
    </row>
    <row r="1612" spans="9:24" x14ac:dyDescent="0.25">
      <c r="I1612" s="7"/>
      <c r="L1612" s="7"/>
      <c r="Q1612" s="7"/>
      <c r="R1612" s="7"/>
      <c r="X1612" s="7"/>
    </row>
    <row r="1613" spans="9:24" x14ac:dyDescent="0.25">
      <c r="I1613" s="7"/>
      <c r="L1613" s="7"/>
      <c r="Q1613" s="7"/>
      <c r="R1613" s="7"/>
      <c r="X1613" s="7"/>
    </row>
    <row r="1614" spans="9:24" x14ac:dyDescent="0.25">
      <c r="I1614" s="7"/>
      <c r="L1614" s="7"/>
      <c r="Q1614" s="7"/>
      <c r="R1614" s="7"/>
      <c r="X1614" s="7"/>
    </row>
    <row r="1615" spans="9:24" x14ac:dyDescent="0.25">
      <c r="I1615" s="7"/>
      <c r="L1615" s="7"/>
      <c r="Q1615" s="7"/>
      <c r="R1615" s="7"/>
      <c r="X1615" s="7"/>
    </row>
    <row r="1616" spans="9:24" x14ac:dyDescent="0.25">
      <c r="I1616" s="7"/>
      <c r="L1616" s="7"/>
      <c r="Q1616" s="7"/>
      <c r="R1616" s="7"/>
      <c r="X1616" s="7"/>
    </row>
    <row r="1617" spans="9:24" x14ac:dyDescent="0.25">
      <c r="I1617" s="7"/>
      <c r="L1617" s="7"/>
      <c r="Q1617" s="7"/>
      <c r="R1617" s="7"/>
      <c r="X1617" s="7"/>
    </row>
    <row r="1618" spans="9:24" x14ac:dyDescent="0.25">
      <c r="I1618" s="7"/>
      <c r="L1618" s="7"/>
      <c r="Q1618" s="7"/>
      <c r="R1618" s="7"/>
      <c r="X1618" s="7"/>
    </row>
    <row r="1619" spans="9:24" x14ac:dyDescent="0.25">
      <c r="I1619" s="7"/>
      <c r="L1619" s="7"/>
      <c r="Q1619" s="7"/>
      <c r="R1619" s="7"/>
      <c r="X1619" s="7"/>
    </row>
    <row r="1620" spans="9:24" x14ac:dyDescent="0.25">
      <c r="I1620" s="7"/>
      <c r="L1620" s="7"/>
      <c r="Q1620" s="7"/>
      <c r="R1620" s="7"/>
      <c r="X1620" s="7"/>
    </row>
    <row r="1621" spans="9:24" x14ac:dyDescent="0.25">
      <c r="I1621" s="7"/>
      <c r="L1621" s="7"/>
      <c r="Q1621" s="7"/>
      <c r="R1621" s="7"/>
      <c r="X1621" s="7"/>
    </row>
    <row r="1622" spans="9:24" x14ac:dyDescent="0.25">
      <c r="I1622" s="7"/>
      <c r="L1622" s="7"/>
      <c r="Q1622" s="7"/>
      <c r="R1622" s="7"/>
      <c r="X1622" s="7"/>
    </row>
    <row r="1623" spans="9:24" x14ac:dyDescent="0.25">
      <c r="I1623" s="7"/>
      <c r="L1623" s="7"/>
      <c r="Q1623" s="7"/>
      <c r="R1623" s="7"/>
      <c r="X1623" s="7"/>
    </row>
    <row r="1624" spans="9:24" x14ac:dyDescent="0.25">
      <c r="I1624" s="7"/>
      <c r="L1624" s="7"/>
      <c r="Q1624" s="7"/>
      <c r="R1624" s="7"/>
      <c r="X1624" s="7"/>
    </row>
    <row r="1625" spans="9:24" x14ac:dyDescent="0.25">
      <c r="I1625" s="7"/>
      <c r="L1625" s="7"/>
      <c r="Q1625" s="7"/>
      <c r="R1625" s="7"/>
      <c r="X1625" s="7"/>
    </row>
    <row r="1626" spans="9:24" x14ac:dyDescent="0.25">
      <c r="I1626" s="7"/>
      <c r="L1626" s="7"/>
      <c r="Q1626" s="7"/>
      <c r="R1626" s="7"/>
      <c r="X1626" s="7"/>
    </row>
    <row r="1627" spans="9:24" x14ac:dyDescent="0.25">
      <c r="I1627" s="7"/>
      <c r="L1627" s="7"/>
      <c r="Q1627" s="7"/>
      <c r="R1627" s="7"/>
      <c r="X1627" s="7"/>
    </row>
    <row r="1628" spans="9:24" x14ac:dyDescent="0.25">
      <c r="I1628" s="7"/>
      <c r="L1628" s="7"/>
      <c r="Q1628" s="7"/>
      <c r="R1628" s="7"/>
      <c r="X1628" s="7"/>
    </row>
    <row r="1629" spans="9:24" x14ac:dyDescent="0.25">
      <c r="I1629" s="7"/>
      <c r="L1629" s="7"/>
      <c r="Q1629" s="7"/>
      <c r="R1629" s="7"/>
      <c r="X1629" s="7"/>
    </row>
    <row r="1630" spans="9:24" x14ac:dyDescent="0.25">
      <c r="I1630" s="7"/>
      <c r="L1630" s="7"/>
      <c r="Q1630" s="7"/>
      <c r="R1630" s="7"/>
      <c r="X1630" s="7"/>
    </row>
    <row r="1631" spans="9:24" x14ac:dyDescent="0.25">
      <c r="I1631" s="7"/>
      <c r="L1631" s="7"/>
      <c r="Q1631" s="7"/>
      <c r="R1631" s="7"/>
      <c r="X1631" s="7"/>
    </row>
    <row r="1632" spans="9:24" x14ac:dyDescent="0.25">
      <c r="I1632" s="7"/>
      <c r="L1632" s="7"/>
      <c r="Q1632" s="7"/>
      <c r="R1632" s="7"/>
      <c r="X1632" s="7"/>
    </row>
    <row r="1633" spans="9:24" x14ac:dyDescent="0.25">
      <c r="I1633" s="7"/>
      <c r="L1633" s="7"/>
      <c r="Q1633" s="7"/>
      <c r="R1633" s="7"/>
      <c r="X1633" s="7"/>
    </row>
    <row r="1634" spans="9:24" x14ac:dyDescent="0.25">
      <c r="I1634" s="7"/>
      <c r="L1634" s="7"/>
      <c r="Q1634" s="7"/>
      <c r="R1634" s="7"/>
      <c r="X1634" s="7"/>
    </row>
    <row r="1635" spans="9:24" x14ac:dyDescent="0.25">
      <c r="I1635" s="7"/>
      <c r="L1635" s="7"/>
      <c r="Q1635" s="7"/>
      <c r="R1635" s="7"/>
      <c r="X1635" s="7"/>
    </row>
    <row r="1636" spans="9:24" x14ac:dyDescent="0.25">
      <c r="I1636" s="7"/>
      <c r="L1636" s="7"/>
      <c r="Q1636" s="7"/>
      <c r="R1636" s="7"/>
      <c r="X1636" s="7"/>
    </row>
    <row r="1637" spans="9:24" x14ac:dyDescent="0.25">
      <c r="I1637" s="7"/>
      <c r="L1637" s="7"/>
      <c r="Q1637" s="7"/>
      <c r="R1637" s="7"/>
      <c r="X1637" s="7"/>
    </row>
    <row r="1638" spans="9:24" x14ac:dyDescent="0.25">
      <c r="I1638" s="7"/>
      <c r="L1638" s="7"/>
      <c r="Q1638" s="7"/>
      <c r="R1638" s="7"/>
      <c r="X1638" s="7"/>
    </row>
    <row r="1639" spans="9:24" x14ac:dyDescent="0.25">
      <c r="I1639" s="7"/>
      <c r="L1639" s="7"/>
      <c r="Q1639" s="7"/>
      <c r="R1639" s="7"/>
      <c r="X1639" s="7"/>
    </row>
    <row r="1640" spans="9:24" x14ac:dyDescent="0.25">
      <c r="I1640" s="7"/>
      <c r="L1640" s="7"/>
      <c r="Q1640" s="7"/>
      <c r="R1640" s="7"/>
      <c r="X1640" s="7"/>
    </row>
    <row r="1641" spans="9:24" x14ac:dyDescent="0.25">
      <c r="I1641" s="7"/>
      <c r="L1641" s="7"/>
      <c r="Q1641" s="7"/>
      <c r="R1641" s="7"/>
      <c r="X1641" s="7"/>
    </row>
    <row r="1642" spans="9:24" x14ac:dyDescent="0.25">
      <c r="I1642" s="7"/>
      <c r="L1642" s="7"/>
      <c r="Q1642" s="7"/>
      <c r="R1642" s="7"/>
      <c r="X1642" s="7"/>
    </row>
    <row r="1643" spans="9:24" x14ac:dyDescent="0.25">
      <c r="I1643" s="7"/>
      <c r="L1643" s="7"/>
      <c r="Q1643" s="7"/>
      <c r="R1643" s="7"/>
      <c r="X1643" s="7"/>
    </row>
    <row r="1644" spans="9:24" x14ac:dyDescent="0.25">
      <c r="I1644" s="7"/>
      <c r="L1644" s="7"/>
      <c r="Q1644" s="7"/>
      <c r="R1644" s="7"/>
      <c r="X1644" s="7"/>
    </row>
    <row r="1645" spans="9:24" x14ac:dyDescent="0.25">
      <c r="I1645" s="7"/>
      <c r="L1645" s="7"/>
      <c r="Q1645" s="7"/>
      <c r="R1645" s="7"/>
      <c r="X1645" s="7"/>
    </row>
    <row r="1646" spans="9:24" x14ac:dyDescent="0.25">
      <c r="I1646" s="7"/>
      <c r="L1646" s="7"/>
      <c r="Q1646" s="7"/>
      <c r="R1646" s="7"/>
      <c r="X1646" s="7"/>
    </row>
    <row r="1647" spans="9:24" x14ac:dyDescent="0.25">
      <c r="I1647" s="7"/>
      <c r="L1647" s="7"/>
      <c r="Q1647" s="7"/>
      <c r="R1647" s="7"/>
      <c r="X1647" s="7"/>
    </row>
    <row r="1648" spans="9:24" x14ac:dyDescent="0.25">
      <c r="I1648" s="7"/>
      <c r="L1648" s="7"/>
      <c r="Q1648" s="7"/>
      <c r="R1648" s="7"/>
      <c r="X1648" s="7"/>
    </row>
    <row r="1649" spans="9:24" x14ac:dyDescent="0.25">
      <c r="I1649" s="7"/>
      <c r="L1649" s="7"/>
      <c r="Q1649" s="7"/>
      <c r="R1649" s="7"/>
      <c r="X1649" s="7"/>
    </row>
    <row r="1650" spans="9:24" x14ac:dyDescent="0.25">
      <c r="I1650" s="7"/>
      <c r="L1650" s="7"/>
      <c r="Q1650" s="7"/>
      <c r="R1650" s="7"/>
      <c r="X1650" s="7"/>
    </row>
    <row r="1651" spans="9:24" x14ac:dyDescent="0.25">
      <c r="I1651" s="7"/>
      <c r="L1651" s="7"/>
      <c r="Q1651" s="7"/>
      <c r="R1651" s="7"/>
      <c r="X1651" s="7"/>
    </row>
    <row r="1652" spans="9:24" x14ac:dyDescent="0.25">
      <c r="I1652" s="7"/>
      <c r="L1652" s="7"/>
      <c r="Q1652" s="7"/>
      <c r="R1652" s="7"/>
      <c r="X1652" s="7"/>
    </row>
    <row r="1653" spans="9:24" x14ac:dyDescent="0.25">
      <c r="I1653" s="7"/>
      <c r="L1653" s="7"/>
      <c r="Q1653" s="7"/>
      <c r="R1653" s="7"/>
      <c r="X1653" s="7"/>
    </row>
    <row r="1654" spans="9:24" x14ac:dyDescent="0.25">
      <c r="I1654" s="7"/>
      <c r="L1654" s="7"/>
      <c r="Q1654" s="7"/>
      <c r="R1654" s="7"/>
      <c r="X1654" s="7"/>
    </row>
    <row r="1655" spans="9:24" x14ac:dyDescent="0.25">
      <c r="I1655" s="7"/>
      <c r="L1655" s="7"/>
      <c r="Q1655" s="7"/>
      <c r="R1655" s="7"/>
      <c r="X1655" s="7"/>
    </row>
    <row r="1656" spans="9:24" x14ac:dyDescent="0.25">
      <c r="I1656" s="7"/>
      <c r="L1656" s="7"/>
      <c r="Q1656" s="7"/>
      <c r="R1656" s="7"/>
      <c r="X1656" s="7"/>
    </row>
    <row r="1657" spans="9:24" x14ac:dyDescent="0.25">
      <c r="I1657" s="7"/>
      <c r="L1657" s="7"/>
      <c r="Q1657" s="7"/>
      <c r="R1657" s="7"/>
      <c r="X1657" s="7"/>
    </row>
    <row r="1658" spans="9:24" x14ac:dyDescent="0.25">
      <c r="I1658" s="7"/>
      <c r="L1658" s="7"/>
      <c r="Q1658" s="7"/>
      <c r="R1658" s="7"/>
      <c r="X1658" s="7"/>
    </row>
    <row r="1659" spans="9:24" x14ac:dyDescent="0.25">
      <c r="I1659" s="7"/>
      <c r="L1659" s="7"/>
      <c r="Q1659" s="7"/>
      <c r="R1659" s="7"/>
      <c r="X1659" s="7"/>
    </row>
    <row r="1660" spans="9:24" x14ac:dyDescent="0.25">
      <c r="I1660" s="7"/>
      <c r="L1660" s="7"/>
      <c r="Q1660" s="7"/>
      <c r="R1660" s="7"/>
      <c r="X1660" s="7"/>
    </row>
    <row r="1661" spans="9:24" x14ac:dyDescent="0.25">
      <c r="I1661" s="7"/>
      <c r="L1661" s="7"/>
      <c r="Q1661" s="7"/>
      <c r="R1661" s="7"/>
      <c r="X1661" s="7"/>
    </row>
    <row r="1662" spans="9:24" x14ac:dyDescent="0.25">
      <c r="I1662" s="7"/>
      <c r="L1662" s="7"/>
      <c r="Q1662" s="7"/>
      <c r="R1662" s="7"/>
      <c r="X1662" s="7"/>
    </row>
    <row r="1663" spans="9:24" x14ac:dyDescent="0.25">
      <c r="I1663" s="7"/>
      <c r="L1663" s="7"/>
      <c r="Q1663" s="7"/>
      <c r="R1663" s="7"/>
      <c r="X1663" s="7"/>
    </row>
    <row r="1664" spans="9:24" x14ac:dyDescent="0.25">
      <c r="I1664" s="7"/>
      <c r="L1664" s="7"/>
      <c r="Q1664" s="7"/>
      <c r="R1664" s="7"/>
      <c r="X1664" s="7"/>
    </row>
    <row r="1665" spans="9:24" x14ac:dyDescent="0.25">
      <c r="I1665" s="7"/>
      <c r="L1665" s="7"/>
      <c r="Q1665" s="7"/>
      <c r="R1665" s="7"/>
      <c r="X1665" s="7"/>
    </row>
    <row r="1666" spans="9:24" x14ac:dyDescent="0.25">
      <c r="I1666" s="7"/>
      <c r="L1666" s="7"/>
      <c r="Q1666" s="7"/>
      <c r="R1666" s="7"/>
      <c r="X1666" s="7"/>
    </row>
    <row r="1667" spans="9:24" x14ac:dyDescent="0.25">
      <c r="I1667" s="7"/>
      <c r="L1667" s="7"/>
      <c r="Q1667" s="7"/>
      <c r="R1667" s="7"/>
      <c r="X1667" s="7"/>
    </row>
    <row r="1668" spans="9:24" x14ac:dyDescent="0.25">
      <c r="I1668" s="7"/>
      <c r="L1668" s="7"/>
      <c r="Q1668" s="7"/>
      <c r="R1668" s="7"/>
      <c r="X1668" s="7"/>
    </row>
    <row r="1669" spans="9:24" x14ac:dyDescent="0.25">
      <c r="I1669" s="7"/>
      <c r="L1669" s="7"/>
      <c r="Q1669" s="7"/>
      <c r="R1669" s="7"/>
      <c r="X1669" s="7"/>
    </row>
    <row r="1670" spans="9:24" x14ac:dyDescent="0.25">
      <c r="I1670" s="7"/>
      <c r="L1670" s="7"/>
      <c r="Q1670" s="7"/>
      <c r="R1670" s="7"/>
      <c r="X1670" s="7"/>
    </row>
    <row r="1671" spans="9:24" x14ac:dyDescent="0.25">
      <c r="I1671" s="7"/>
      <c r="L1671" s="7"/>
      <c r="Q1671" s="7"/>
      <c r="R1671" s="7"/>
      <c r="X1671" s="7"/>
    </row>
    <row r="1672" spans="9:24" x14ac:dyDescent="0.25">
      <c r="I1672" s="7"/>
      <c r="L1672" s="7"/>
      <c r="Q1672" s="7"/>
      <c r="R1672" s="7"/>
      <c r="X1672" s="7"/>
    </row>
    <row r="1673" spans="9:24" x14ac:dyDescent="0.25">
      <c r="I1673" s="7"/>
      <c r="L1673" s="7"/>
      <c r="Q1673" s="7"/>
      <c r="R1673" s="7"/>
      <c r="X1673" s="7"/>
    </row>
    <row r="1674" spans="9:24" x14ac:dyDescent="0.25">
      <c r="I1674" s="7"/>
      <c r="L1674" s="7"/>
      <c r="Q1674" s="7"/>
      <c r="R1674" s="7"/>
      <c r="X1674" s="7"/>
    </row>
    <row r="1675" spans="9:24" x14ac:dyDescent="0.25">
      <c r="I1675" s="7"/>
      <c r="L1675" s="7"/>
      <c r="Q1675" s="7"/>
      <c r="R1675" s="7"/>
      <c r="X1675" s="7"/>
    </row>
    <row r="1676" spans="9:24" x14ac:dyDescent="0.25">
      <c r="I1676" s="7"/>
      <c r="L1676" s="7"/>
      <c r="Q1676" s="7"/>
      <c r="R1676" s="7"/>
      <c r="X1676" s="7"/>
    </row>
    <row r="1677" spans="9:24" x14ac:dyDescent="0.25">
      <c r="I1677" s="7"/>
      <c r="L1677" s="7"/>
      <c r="Q1677" s="7"/>
      <c r="R1677" s="7"/>
      <c r="X1677" s="7"/>
    </row>
    <row r="1678" spans="9:24" x14ac:dyDescent="0.25">
      <c r="I1678" s="7"/>
      <c r="L1678" s="7"/>
      <c r="Q1678" s="7"/>
      <c r="R1678" s="7"/>
      <c r="X1678" s="7"/>
    </row>
    <row r="1679" spans="9:24" x14ac:dyDescent="0.25">
      <c r="I1679" s="7"/>
      <c r="L1679" s="7"/>
      <c r="Q1679" s="7"/>
      <c r="R1679" s="7"/>
      <c r="X1679" s="7"/>
    </row>
    <row r="1680" spans="9:24" x14ac:dyDescent="0.25">
      <c r="I1680" s="7"/>
      <c r="L1680" s="7"/>
      <c r="Q1680" s="7"/>
      <c r="R1680" s="7"/>
      <c r="X1680" s="7"/>
    </row>
    <row r="1681" spans="9:24" x14ac:dyDescent="0.25">
      <c r="I1681" s="7"/>
      <c r="L1681" s="7"/>
      <c r="Q1681" s="7"/>
      <c r="R1681" s="7"/>
      <c r="X1681" s="7"/>
    </row>
    <row r="1682" spans="9:24" x14ac:dyDescent="0.25">
      <c r="I1682" s="7"/>
      <c r="L1682" s="7"/>
      <c r="Q1682" s="7"/>
      <c r="R1682" s="7"/>
      <c r="X1682" s="7"/>
    </row>
    <row r="1683" spans="9:24" x14ac:dyDescent="0.25">
      <c r="I1683" s="7"/>
      <c r="L1683" s="7"/>
      <c r="Q1683" s="7"/>
      <c r="R1683" s="7"/>
      <c r="X1683" s="7"/>
    </row>
    <row r="1684" spans="9:24" x14ac:dyDescent="0.25">
      <c r="I1684" s="7"/>
      <c r="L1684" s="7"/>
      <c r="Q1684" s="7"/>
      <c r="R1684" s="7"/>
      <c r="X1684" s="7"/>
    </row>
    <row r="1685" spans="9:24" x14ac:dyDescent="0.25">
      <c r="I1685" s="7"/>
      <c r="L1685" s="7"/>
      <c r="Q1685" s="7"/>
      <c r="R1685" s="7"/>
      <c r="X1685" s="7"/>
    </row>
    <row r="1686" spans="9:24" x14ac:dyDescent="0.25">
      <c r="I1686" s="7"/>
      <c r="L1686" s="7"/>
      <c r="Q1686" s="7"/>
      <c r="R1686" s="7"/>
      <c r="X1686" s="7"/>
    </row>
    <row r="1687" spans="9:24" x14ac:dyDescent="0.25">
      <c r="I1687" s="7"/>
      <c r="L1687" s="7"/>
      <c r="Q1687" s="7"/>
      <c r="R1687" s="7"/>
      <c r="X1687" s="7"/>
    </row>
    <row r="1688" spans="9:24" x14ac:dyDescent="0.25">
      <c r="I1688" s="7"/>
      <c r="L1688" s="7"/>
      <c r="Q1688" s="7"/>
      <c r="R1688" s="7"/>
      <c r="X1688" s="7"/>
    </row>
    <row r="1689" spans="9:24" x14ac:dyDescent="0.25">
      <c r="I1689" s="7"/>
      <c r="L1689" s="7"/>
      <c r="Q1689" s="7"/>
      <c r="R1689" s="7"/>
      <c r="X1689" s="7"/>
    </row>
    <row r="1690" spans="9:24" x14ac:dyDescent="0.25">
      <c r="I1690" s="7"/>
      <c r="L1690" s="7"/>
      <c r="Q1690" s="7"/>
      <c r="R1690" s="7"/>
      <c r="X1690" s="7"/>
    </row>
    <row r="1691" spans="9:24" x14ac:dyDescent="0.25">
      <c r="I1691" s="7"/>
      <c r="L1691" s="7"/>
      <c r="Q1691" s="7"/>
      <c r="R1691" s="7"/>
      <c r="X1691" s="7"/>
    </row>
    <row r="1692" spans="9:24" x14ac:dyDescent="0.25">
      <c r="I1692" s="7"/>
      <c r="L1692" s="7"/>
      <c r="Q1692" s="7"/>
      <c r="R1692" s="7"/>
      <c r="X1692" s="7"/>
    </row>
    <row r="1693" spans="9:24" x14ac:dyDescent="0.25">
      <c r="I1693" s="7"/>
      <c r="L1693" s="7"/>
      <c r="Q1693" s="7"/>
      <c r="R1693" s="7"/>
      <c r="X1693" s="7"/>
    </row>
    <row r="1694" spans="9:24" x14ac:dyDescent="0.25">
      <c r="I1694" s="7"/>
      <c r="L1694" s="7"/>
      <c r="Q1694" s="7"/>
      <c r="R1694" s="7"/>
      <c r="X1694" s="7"/>
    </row>
    <row r="1695" spans="9:24" x14ac:dyDescent="0.25">
      <c r="I1695" s="7"/>
      <c r="L1695" s="7"/>
      <c r="Q1695" s="7"/>
      <c r="R1695" s="7"/>
      <c r="X1695" s="7"/>
    </row>
    <row r="1696" spans="9:24" x14ac:dyDescent="0.25">
      <c r="I1696" s="7"/>
      <c r="L1696" s="7"/>
      <c r="Q1696" s="7"/>
      <c r="R1696" s="7"/>
      <c r="X1696" s="7"/>
    </row>
    <row r="1697" spans="9:24" x14ac:dyDescent="0.25">
      <c r="I1697" s="7"/>
      <c r="L1697" s="7"/>
      <c r="Q1697" s="7"/>
      <c r="R1697" s="7"/>
      <c r="X1697" s="7"/>
    </row>
    <row r="1698" spans="9:24" x14ac:dyDescent="0.25">
      <c r="I1698" s="7"/>
      <c r="L1698" s="7"/>
      <c r="Q1698" s="7"/>
      <c r="R1698" s="7"/>
      <c r="X1698" s="7"/>
    </row>
    <row r="1699" spans="9:24" x14ac:dyDescent="0.25">
      <c r="I1699" s="7"/>
      <c r="L1699" s="7"/>
      <c r="Q1699" s="7"/>
      <c r="R1699" s="7"/>
      <c r="X1699" s="7"/>
    </row>
    <row r="1700" spans="9:24" x14ac:dyDescent="0.25">
      <c r="I1700" s="7"/>
      <c r="L1700" s="7"/>
      <c r="Q1700" s="7"/>
      <c r="R1700" s="7"/>
      <c r="X1700" s="7"/>
    </row>
    <row r="1701" spans="9:24" x14ac:dyDescent="0.25">
      <c r="I1701" s="7"/>
      <c r="L1701" s="7"/>
      <c r="Q1701" s="7"/>
      <c r="R1701" s="7"/>
      <c r="X1701" s="7"/>
    </row>
    <row r="1702" spans="9:24" x14ac:dyDescent="0.25">
      <c r="I1702" s="7"/>
      <c r="L1702" s="7"/>
      <c r="Q1702" s="7"/>
      <c r="R1702" s="7"/>
      <c r="X1702" s="7"/>
    </row>
    <row r="1703" spans="9:24" x14ac:dyDescent="0.25">
      <c r="I1703" s="7"/>
      <c r="L1703" s="7"/>
      <c r="Q1703" s="7"/>
      <c r="R1703" s="7"/>
      <c r="X1703" s="7"/>
    </row>
    <row r="1704" spans="9:24" x14ac:dyDescent="0.25">
      <c r="I1704" s="7"/>
      <c r="L1704" s="7"/>
      <c r="Q1704" s="7"/>
      <c r="R1704" s="7"/>
      <c r="X1704" s="7"/>
    </row>
    <row r="1705" spans="9:24" x14ac:dyDescent="0.25">
      <c r="I1705" s="7"/>
      <c r="L1705" s="7"/>
      <c r="Q1705" s="7"/>
      <c r="R1705" s="7"/>
      <c r="X1705" s="7"/>
    </row>
    <row r="1706" spans="9:24" x14ac:dyDescent="0.25">
      <c r="I1706" s="7"/>
      <c r="L1706" s="7"/>
      <c r="Q1706" s="7"/>
      <c r="R1706" s="7"/>
      <c r="X1706" s="7"/>
    </row>
    <row r="1707" spans="9:24" x14ac:dyDescent="0.25">
      <c r="I1707" s="7"/>
      <c r="L1707" s="7"/>
      <c r="Q1707" s="7"/>
      <c r="R1707" s="7"/>
      <c r="X1707" s="7"/>
    </row>
    <row r="1708" spans="9:24" x14ac:dyDescent="0.25">
      <c r="I1708" s="7"/>
      <c r="L1708" s="7"/>
      <c r="Q1708" s="7"/>
      <c r="R1708" s="7"/>
      <c r="X1708" s="7"/>
    </row>
    <row r="1709" spans="9:24" x14ac:dyDescent="0.25">
      <c r="I1709" s="7"/>
      <c r="L1709" s="7"/>
      <c r="Q1709" s="7"/>
      <c r="R1709" s="7"/>
      <c r="X1709" s="7"/>
    </row>
    <row r="1710" spans="9:24" x14ac:dyDescent="0.25">
      <c r="I1710" s="7"/>
      <c r="L1710" s="7"/>
      <c r="Q1710" s="7"/>
      <c r="R1710" s="7"/>
      <c r="X1710" s="7"/>
    </row>
    <row r="1711" spans="9:24" x14ac:dyDescent="0.25">
      <c r="I1711" s="7"/>
      <c r="L1711" s="7"/>
      <c r="Q1711" s="7"/>
      <c r="R1711" s="7"/>
      <c r="X1711" s="7"/>
    </row>
    <row r="1712" spans="9:24" x14ac:dyDescent="0.25">
      <c r="I1712" s="7"/>
      <c r="L1712" s="7"/>
      <c r="Q1712" s="7"/>
      <c r="R1712" s="7"/>
      <c r="X1712" s="7"/>
    </row>
    <row r="1713" spans="9:24" x14ac:dyDescent="0.25">
      <c r="I1713" s="7"/>
      <c r="L1713" s="7"/>
      <c r="Q1713" s="7"/>
      <c r="R1713" s="7"/>
      <c r="X1713" s="7"/>
    </row>
    <row r="1714" spans="9:24" x14ac:dyDescent="0.25">
      <c r="I1714" s="7"/>
      <c r="L1714" s="7"/>
      <c r="Q1714" s="7"/>
      <c r="R1714" s="7"/>
      <c r="X1714" s="7"/>
    </row>
    <row r="1715" spans="9:24" x14ac:dyDescent="0.25">
      <c r="I1715" s="7"/>
      <c r="L1715" s="7"/>
      <c r="Q1715" s="7"/>
      <c r="R1715" s="7"/>
      <c r="X1715" s="7"/>
    </row>
    <row r="1716" spans="9:24" x14ac:dyDescent="0.25">
      <c r="I1716" s="7"/>
      <c r="L1716" s="7"/>
      <c r="Q1716" s="7"/>
      <c r="R1716" s="7"/>
      <c r="X1716" s="7"/>
    </row>
    <row r="1717" spans="9:24" x14ac:dyDescent="0.25">
      <c r="I1717" s="7"/>
      <c r="L1717" s="7"/>
      <c r="Q1717" s="7"/>
      <c r="R1717" s="7"/>
      <c r="X1717" s="7"/>
    </row>
    <row r="1718" spans="9:24" x14ac:dyDescent="0.25">
      <c r="I1718" s="7"/>
      <c r="L1718" s="7"/>
      <c r="Q1718" s="7"/>
      <c r="R1718" s="7"/>
      <c r="X1718" s="7"/>
    </row>
    <row r="1719" spans="9:24" x14ac:dyDescent="0.25">
      <c r="I1719" s="7"/>
      <c r="L1719" s="7"/>
      <c r="Q1719" s="7"/>
      <c r="R1719" s="7"/>
      <c r="X1719" s="7"/>
    </row>
    <row r="1720" spans="9:24" x14ac:dyDescent="0.25">
      <c r="I1720" s="7"/>
      <c r="L1720" s="7"/>
      <c r="Q1720" s="7"/>
      <c r="R1720" s="7"/>
      <c r="X1720" s="7"/>
    </row>
    <row r="1721" spans="9:24" x14ac:dyDescent="0.25">
      <c r="I1721" s="7"/>
      <c r="L1721" s="7"/>
      <c r="Q1721" s="7"/>
      <c r="R1721" s="7"/>
      <c r="X1721" s="7"/>
    </row>
    <row r="1722" spans="9:24" x14ac:dyDescent="0.25">
      <c r="I1722" s="7"/>
      <c r="L1722" s="7"/>
      <c r="Q1722" s="7"/>
      <c r="R1722" s="7"/>
      <c r="X1722" s="7"/>
    </row>
    <row r="1723" spans="9:24" x14ac:dyDescent="0.25">
      <c r="I1723" s="7"/>
      <c r="L1723" s="7"/>
      <c r="Q1723" s="7"/>
      <c r="R1723" s="7"/>
      <c r="X1723" s="7"/>
    </row>
    <row r="1724" spans="9:24" x14ac:dyDescent="0.25">
      <c r="I1724" s="7"/>
      <c r="L1724" s="7"/>
      <c r="Q1724" s="7"/>
      <c r="R1724" s="7"/>
      <c r="X1724" s="7"/>
    </row>
    <row r="1725" spans="9:24" x14ac:dyDescent="0.25">
      <c r="I1725" s="7"/>
      <c r="L1725" s="7"/>
      <c r="Q1725" s="7"/>
      <c r="R1725" s="7"/>
      <c r="X1725" s="7"/>
    </row>
    <row r="1726" spans="9:24" x14ac:dyDescent="0.25">
      <c r="I1726" s="7"/>
      <c r="L1726" s="7"/>
      <c r="Q1726" s="7"/>
      <c r="R1726" s="7"/>
      <c r="X1726" s="7"/>
    </row>
    <row r="1727" spans="9:24" x14ac:dyDescent="0.25">
      <c r="I1727" s="7"/>
      <c r="L1727" s="7"/>
      <c r="Q1727" s="7"/>
      <c r="R1727" s="7"/>
      <c r="X1727" s="7"/>
    </row>
    <row r="1728" spans="9:24" x14ac:dyDescent="0.25">
      <c r="I1728" s="7"/>
      <c r="L1728" s="7"/>
      <c r="Q1728" s="7"/>
      <c r="R1728" s="7"/>
      <c r="X1728" s="7"/>
    </row>
    <row r="1729" spans="9:24" x14ac:dyDescent="0.25">
      <c r="I1729" s="7"/>
      <c r="L1729" s="7"/>
      <c r="Q1729" s="7"/>
      <c r="R1729" s="7"/>
      <c r="X1729" s="7"/>
    </row>
    <row r="1730" spans="9:24" x14ac:dyDescent="0.25">
      <c r="I1730" s="7"/>
      <c r="L1730" s="7"/>
      <c r="Q1730" s="7"/>
      <c r="R1730" s="7"/>
      <c r="X1730" s="7"/>
    </row>
    <row r="1731" spans="9:24" x14ac:dyDescent="0.25">
      <c r="I1731" s="7"/>
      <c r="L1731" s="7"/>
      <c r="Q1731" s="7"/>
      <c r="R1731" s="7"/>
      <c r="X1731" s="7"/>
    </row>
    <row r="1732" spans="9:24" x14ac:dyDescent="0.25">
      <c r="I1732" s="7"/>
      <c r="L1732" s="7"/>
      <c r="Q1732" s="7"/>
      <c r="R1732" s="7"/>
      <c r="X1732" s="7"/>
    </row>
    <row r="1733" spans="9:24" x14ac:dyDescent="0.25">
      <c r="I1733" s="7"/>
      <c r="L1733" s="7"/>
      <c r="Q1733" s="7"/>
      <c r="R1733" s="7"/>
      <c r="X1733" s="7"/>
    </row>
    <row r="1734" spans="9:24" x14ac:dyDescent="0.25">
      <c r="I1734" s="7"/>
      <c r="L1734" s="7"/>
      <c r="Q1734" s="7"/>
      <c r="R1734" s="7"/>
      <c r="X1734" s="7"/>
    </row>
    <row r="1735" spans="9:24" x14ac:dyDescent="0.25">
      <c r="I1735" s="7"/>
      <c r="L1735" s="7"/>
      <c r="Q1735" s="7"/>
      <c r="R1735" s="7"/>
      <c r="X1735" s="7"/>
    </row>
    <row r="1736" spans="9:24" x14ac:dyDescent="0.25">
      <c r="I1736" s="7"/>
      <c r="L1736" s="7"/>
      <c r="Q1736" s="7"/>
      <c r="R1736" s="7"/>
      <c r="X1736" s="7"/>
    </row>
    <row r="1737" spans="9:24" x14ac:dyDescent="0.25">
      <c r="I1737" s="7"/>
      <c r="L1737" s="7"/>
      <c r="Q1737" s="7"/>
      <c r="R1737" s="7"/>
      <c r="X1737" s="7"/>
    </row>
    <row r="1738" spans="9:24" x14ac:dyDescent="0.25">
      <c r="I1738" s="7"/>
      <c r="L1738" s="7"/>
      <c r="Q1738" s="7"/>
      <c r="R1738" s="7"/>
      <c r="X1738" s="7"/>
    </row>
    <row r="1739" spans="9:24" x14ac:dyDescent="0.25">
      <c r="I1739" s="7"/>
      <c r="L1739" s="7"/>
      <c r="Q1739" s="7"/>
      <c r="R1739" s="7"/>
      <c r="X1739" s="7"/>
    </row>
    <row r="1740" spans="9:24" x14ac:dyDescent="0.25">
      <c r="I1740" s="7"/>
      <c r="L1740" s="7"/>
      <c r="Q1740" s="7"/>
      <c r="R1740" s="7"/>
      <c r="X1740" s="7"/>
    </row>
    <row r="1741" spans="9:24" x14ac:dyDescent="0.25">
      <c r="I1741" s="7"/>
      <c r="L1741" s="7"/>
      <c r="Q1741" s="7"/>
      <c r="R1741" s="7"/>
      <c r="X1741" s="7"/>
    </row>
    <row r="1742" spans="9:24" x14ac:dyDescent="0.25">
      <c r="I1742" s="7"/>
      <c r="L1742" s="7"/>
      <c r="Q1742" s="7"/>
      <c r="R1742" s="7"/>
      <c r="X1742" s="7"/>
    </row>
    <row r="1743" spans="9:24" x14ac:dyDescent="0.25">
      <c r="I1743" s="7"/>
      <c r="L1743" s="7"/>
      <c r="Q1743" s="7"/>
      <c r="R1743" s="7"/>
      <c r="X1743" s="7"/>
    </row>
    <row r="1744" spans="9:24" x14ac:dyDescent="0.25">
      <c r="I1744" s="7"/>
      <c r="L1744" s="7"/>
      <c r="Q1744" s="7"/>
      <c r="R1744" s="7"/>
      <c r="X1744" s="7"/>
    </row>
    <row r="1745" spans="9:24" x14ac:dyDescent="0.25">
      <c r="I1745" s="7"/>
      <c r="L1745" s="7"/>
      <c r="Q1745" s="7"/>
      <c r="R1745" s="7"/>
      <c r="X1745" s="7"/>
    </row>
    <row r="1746" spans="9:24" x14ac:dyDescent="0.25">
      <c r="I1746" s="7"/>
      <c r="L1746" s="7"/>
      <c r="Q1746" s="7"/>
      <c r="R1746" s="7"/>
      <c r="X1746" s="7"/>
    </row>
    <row r="1747" spans="9:24" x14ac:dyDescent="0.25">
      <c r="I1747" s="7"/>
      <c r="L1747" s="7"/>
      <c r="Q1747" s="7"/>
      <c r="R1747" s="7"/>
      <c r="X1747" s="7"/>
    </row>
    <row r="1748" spans="9:24" x14ac:dyDescent="0.25">
      <c r="I1748" s="7"/>
      <c r="L1748" s="7"/>
      <c r="Q1748" s="7"/>
      <c r="R1748" s="7"/>
      <c r="X1748" s="7"/>
    </row>
    <row r="1749" spans="9:24" x14ac:dyDescent="0.25">
      <c r="I1749" s="7"/>
      <c r="L1749" s="7"/>
      <c r="Q1749" s="7"/>
      <c r="R1749" s="7"/>
      <c r="X1749" s="7"/>
    </row>
    <row r="1750" spans="9:24" x14ac:dyDescent="0.25">
      <c r="I1750" s="7"/>
      <c r="L1750" s="7"/>
      <c r="Q1750" s="7"/>
      <c r="R1750" s="7"/>
      <c r="X1750" s="7"/>
    </row>
    <row r="1751" spans="9:24" x14ac:dyDescent="0.25">
      <c r="I1751" s="7"/>
      <c r="L1751" s="7"/>
      <c r="Q1751" s="7"/>
      <c r="R1751" s="7"/>
      <c r="X1751" s="7"/>
    </row>
    <row r="1752" spans="9:24" x14ac:dyDescent="0.25">
      <c r="I1752" s="7"/>
      <c r="L1752" s="7"/>
      <c r="Q1752" s="7"/>
      <c r="R1752" s="7"/>
      <c r="X1752" s="7"/>
    </row>
    <row r="1753" spans="9:24" x14ac:dyDescent="0.25">
      <c r="I1753" s="7"/>
      <c r="L1753" s="7"/>
      <c r="Q1753" s="7"/>
      <c r="R1753" s="7"/>
      <c r="X1753" s="7"/>
    </row>
    <row r="1754" spans="9:24" x14ac:dyDescent="0.25">
      <c r="I1754" s="7"/>
      <c r="L1754" s="7"/>
      <c r="Q1754" s="7"/>
      <c r="R1754" s="7"/>
      <c r="X1754" s="7"/>
    </row>
    <row r="1755" spans="9:24" x14ac:dyDescent="0.25">
      <c r="I1755" s="7"/>
      <c r="L1755" s="7"/>
      <c r="Q1755" s="7"/>
      <c r="R1755" s="7"/>
      <c r="X1755" s="7"/>
    </row>
    <row r="1756" spans="9:24" x14ac:dyDescent="0.25">
      <c r="I1756" s="7"/>
      <c r="L1756" s="7"/>
      <c r="Q1756" s="7"/>
      <c r="R1756" s="7"/>
      <c r="X1756" s="7"/>
    </row>
    <row r="1757" spans="9:24" x14ac:dyDescent="0.25">
      <c r="I1757" s="7"/>
      <c r="L1757" s="7"/>
      <c r="Q1757" s="7"/>
      <c r="R1757" s="7"/>
      <c r="X1757" s="7"/>
    </row>
    <row r="1758" spans="9:24" x14ac:dyDescent="0.25">
      <c r="I1758" s="7"/>
      <c r="L1758" s="7"/>
      <c r="Q1758" s="7"/>
      <c r="R1758" s="7"/>
      <c r="X1758" s="7"/>
    </row>
    <row r="1759" spans="9:24" x14ac:dyDescent="0.25">
      <c r="I1759" s="7"/>
      <c r="L1759" s="7"/>
      <c r="Q1759" s="7"/>
      <c r="R1759" s="7"/>
      <c r="X1759" s="7"/>
    </row>
    <row r="1760" spans="9:24" x14ac:dyDescent="0.25">
      <c r="I1760" s="7"/>
      <c r="L1760" s="7"/>
      <c r="Q1760" s="7"/>
      <c r="R1760" s="7"/>
      <c r="X1760" s="7"/>
    </row>
    <row r="1761" spans="9:24" x14ac:dyDescent="0.25">
      <c r="I1761" s="7"/>
      <c r="L1761" s="7"/>
      <c r="Q1761" s="7"/>
      <c r="R1761" s="7"/>
      <c r="X1761" s="7"/>
    </row>
    <row r="1762" spans="9:24" x14ac:dyDescent="0.25">
      <c r="I1762" s="7"/>
      <c r="L1762" s="7"/>
      <c r="Q1762" s="7"/>
      <c r="R1762" s="7"/>
      <c r="X1762" s="7"/>
    </row>
    <row r="1763" spans="9:24" x14ac:dyDescent="0.25">
      <c r="I1763" s="7"/>
      <c r="L1763" s="7"/>
      <c r="Q1763" s="7"/>
      <c r="R1763" s="7"/>
      <c r="X1763" s="7"/>
    </row>
    <row r="1764" spans="9:24" x14ac:dyDescent="0.25">
      <c r="I1764" s="7"/>
      <c r="L1764" s="7"/>
      <c r="Q1764" s="7"/>
      <c r="R1764" s="7"/>
      <c r="X1764" s="7"/>
    </row>
    <row r="1765" spans="9:24" x14ac:dyDescent="0.25">
      <c r="I1765" s="7"/>
      <c r="L1765" s="7"/>
      <c r="Q1765" s="7"/>
      <c r="R1765" s="7"/>
      <c r="X1765" s="7"/>
    </row>
    <row r="1766" spans="9:24" x14ac:dyDescent="0.25">
      <c r="I1766" s="7"/>
      <c r="L1766" s="7"/>
      <c r="Q1766" s="7"/>
      <c r="R1766" s="7"/>
      <c r="X1766" s="7"/>
    </row>
    <row r="1767" spans="9:24" x14ac:dyDescent="0.25">
      <c r="I1767" s="7"/>
      <c r="L1767" s="7"/>
      <c r="Q1767" s="7"/>
      <c r="R1767" s="7"/>
      <c r="X1767" s="7"/>
    </row>
    <row r="1768" spans="9:24" x14ac:dyDescent="0.25">
      <c r="I1768" s="7"/>
      <c r="L1768" s="7"/>
      <c r="Q1768" s="7"/>
      <c r="R1768" s="7"/>
      <c r="X1768" s="7"/>
    </row>
    <row r="1769" spans="9:24" x14ac:dyDescent="0.25">
      <c r="I1769" s="7"/>
      <c r="L1769" s="7"/>
      <c r="Q1769" s="7"/>
      <c r="R1769" s="7"/>
      <c r="X1769" s="7"/>
    </row>
    <row r="1770" spans="9:24" x14ac:dyDescent="0.25">
      <c r="I1770" s="7"/>
      <c r="L1770" s="7"/>
      <c r="Q1770" s="7"/>
      <c r="R1770" s="7"/>
      <c r="X1770" s="7"/>
    </row>
    <row r="1771" spans="9:24" x14ac:dyDescent="0.25">
      <c r="I1771" s="7"/>
      <c r="L1771" s="7"/>
      <c r="Q1771" s="7"/>
      <c r="R1771" s="7"/>
      <c r="X1771" s="7"/>
    </row>
    <row r="1772" spans="9:24" x14ac:dyDescent="0.25">
      <c r="I1772" s="7"/>
      <c r="L1772" s="7"/>
      <c r="Q1772" s="7"/>
      <c r="R1772" s="7"/>
      <c r="X1772" s="7"/>
    </row>
    <row r="1773" spans="9:24" x14ac:dyDescent="0.25">
      <c r="I1773" s="7"/>
      <c r="L1773" s="7"/>
      <c r="Q1773" s="7"/>
      <c r="R1773" s="7"/>
      <c r="X1773" s="7"/>
    </row>
    <row r="1774" spans="9:24" x14ac:dyDescent="0.25">
      <c r="I1774" s="7"/>
      <c r="L1774" s="7"/>
      <c r="Q1774" s="7"/>
      <c r="R1774" s="7"/>
      <c r="X1774" s="7"/>
    </row>
    <row r="1775" spans="9:24" x14ac:dyDescent="0.25">
      <c r="I1775" s="7"/>
      <c r="L1775" s="7"/>
      <c r="Q1775" s="7"/>
      <c r="R1775" s="7"/>
      <c r="X1775" s="7"/>
    </row>
    <row r="1776" spans="9:24" x14ac:dyDescent="0.25">
      <c r="I1776" s="7"/>
      <c r="L1776" s="7"/>
      <c r="Q1776" s="7"/>
      <c r="R1776" s="7"/>
      <c r="X1776" s="7"/>
    </row>
    <row r="1777" spans="9:24" x14ac:dyDescent="0.25">
      <c r="I1777" s="7"/>
      <c r="L1777" s="7"/>
      <c r="Q1777" s="7"/>
      <c r="R1777" s="7"/>
      <c r="X1777" s="7"/>
    </row>
    <row r="1778" spans="9:24" x14ac:dyDescent="0.25">
      <c r="I1778" s="7"/>
      <c r="L1778" s="7"/>
      <c r="Q1778" s="7"/>
      <c r="R1778" s="7"/>
      <c r="X1778" s="7"/>
    </row>
    <row r="1779" spans="9:24" x14ac:dyDescent="0.25">
      <c r="I1779" s="7"/>
      <c r="L1779" s="7"/>
      <c r="Q1779" s="7"/>
      <c r="R1779" s="7"/>
      <c r="X1779" s="7"/>
    </row>
    <row r="1780" spans="9:24" x14ac:dyDescent="0.25">
      <c r="I1780" s="7"/>
      <c r="L1780" s="7"/>
      <c r="Q1780" s="7"/>
      <c r="R1780" s="7"/>
      <c r="X1780" s="7"/>
    </row>
    <row r="1781" spans="9:24" x14ac:dyDescent="0.25">
      <c r="I1781" s="7"/>
      <c r="L1781" s="7"/>
      <c r="Q1781" s="7"/>
      <c r="R1781" s="7"/>
      <c r="X1781" s="7"/>
    </row>
    <row r="1782" spans="9:24" x14ac:dyDescent="0.25">
      <c r="I1782" s="7"/>
      <c r="L1782" s="7"/>
      <c r="Q1782" s="7"/>
      <c r="R1782" s="7"/>
      <c r="X1782" s="7"/>
    </row>
    <row r="1783" spans="9:24" x14ac:dyDescent="0.25">
      <c r="I1783" s="7"/>
      <c r="L1783" s="7"/>
      <c r="Q1783" s="7"/>
      <c r="R1783" s="7"/>
      <c r="X1783" s="7"/>
    </row>
    <row r="1784" spans="9:24" x14ac:dyDescent="0.25">
      <c r="I1784" s="7"/>
      <c r="L1784" s="7"/>
      <c r="Q1784" s="7"/>
      <c r="R1784" s="7"/>
      <c r="X1784" s="7"/>
    </row>
    <row r="1785" spans="9:24" x14ac:dyDescent="0.25">
      <c r="I1785" s="7"/>
      <c r="L1785" s="7"/>
      <c r="Q1785" s="7"/>
      <c r="R1785" s="7"/>
      <c r="X1785" s="7"/>
    </row>
    <row r="1786" spans="9:24" x14ac:dyDescent="0.25">
      <c r="I1786" s="7"/>
      <c r="L1786" s="7"/>
      <c r="Q1786" s="7"/>
      <c r="R1786" s="7"/>
      <c r="X1786" s="7"/>
    </row>
    <row r="1787" spans="9:24" x14ac:dyDescent="0.25">
      <c r="I1787" s="7"/>
      <c r="L1787" s="7"/>
      <c r="Q1787" s="7"/>
      <c r="R1787" s="7"/>
      <c r="X1787" s="7"/>
    </row>
    <row r="1788" spans="9:24" x14ac:dyDescent="0.25">
      <c r="I1788" s="7"/>
      <c r="L1788" s="7"/>
      <c r="Q1788" s="7"/>
      <c r="R1788" s="7"/>
      <c r="X1788" s="7"/>
    </row>
    <row r="1789" spans="9:24" x14ac:dyDescent="0.25">
      <c r="I1789" s="7"/>
      <c r="L1789" s="7"/>
      <c r="Q1789" s="7"/>
      <c r="R1789" s="7"/>
      <c r="X1789" s="7"/>
    </row>
    <row r="1790" spans="9:24" x14ac:dyDescent="0.25">
      <c r="I1790" s="7"/>
      <c r="L1790" s="7"/>
      <c r="Q1790" s="7"/>
      <c r="R1790" s="7"/>
      <c r="X1790" s="7"/>
    </row>
    <row r="1791" spans="9:24" x14ac:dyDescent="0.25">
      <c r="I1791" s="7"/>
      <c r="L1791" s="7"/>
      <c r="Q1791" s="7"/>
      <c r="R1791" s="7"/>
      <c r="X1791" s="7"/>
    </row>
    <row r="1792" spans="9:24" x14ac:dyDescent="0.25">
      <c r="I1792" s="7"/>
      <c r="L1792" s="7"/>
      <c r="Q1792" s="7"/>
      <c r="R1792" s="7"/>
      <c r="X1792" s="7"/>
    </row>
    <row r="1793" spans="9:24" x14ac:dyDescent="0.25">
      <c r="I1793" s="7"/>
      <c r="L1793" s="7"/>
      <c r="Q1793" s="7"/>
      <c r="R1793" s="7"/>
      <c r="X1793" s="7"/>
    </row>
    <row r="1794" spans="9:24" x14ac:dyDescent="0.25">
      <c r="I1794" s="7"/>
      <c r="L1794" s="7"/>
      <c r="Q1794" s="7"/>
      <c r="R1794" s="7"/>
      <c r="X1794" s="7"/>
    </row>
    <row r="1795" spans="9:24" x14ac:dyDescent="0.25">
      <c r="I1795" s="7"/>
      <c r="L1795" s="7"/>
      <c r="Q1795" s="7"/>
      <c r="R1795" s="7"/>
      <c r="X1795" s="7"/>
    </row>
    <row r="1796" spans="9:24" x14ac:dyDescent="0.25">
      <c r="I1796" s="7"/>
      <c r="L1796" s="7"/>
      <c r="Q1796" s="7"/>
      <c r="R1796" s="7"/>
      <c r="X1796" s="7"/>
    </row>
    <row r="1797" spans="9:24" x14ac:dyDescent="0.25">
      <c r="I1797" s="7"/>
      <c r="L1797" s="7"/>
      <c r="Q1797" s="7"/>
      <c r="R1797" s="7"/>
      <c r="X1797" s="7"/>
    </row>
    <row r="1798" spans="9:24" x14ac:dyDescent="0.25">
      <c r="I1798" s="7"/>
      <c r="L1798" s="7"/>
      <c r="Q1798" s="7"/>
      <c r="R1798" s="7"/>
      <c r="X1798" s="7"/>
    </row>
    <row r="1799" spans="9:24" x14ac:dyDescent="0.25">
      <c r="I1799" s="7"/>
      <c r="L1799" s="7"/>
      <c r="Q1799" s="7"/>
      <c r="R1799" s="7"/>
      <c r="X1799" s="7"/>
    </row>
    <row r="1800" spans="9:24" x14ac:dyDescent="0.25">
      <c r="I1800" s="7"/>
      <c r="L1800" s="7"/>
      <c r="Q1800" s="7"/>
      <c r="R1800" s="7"/>
      <c r="X1800" s="7"/>
    </row>
    <row r="1801" spans="9:24" x14ac:dyDescent="0.25">
      <c r="I1801" s="7"/>
      <c r="L1801" s="7"/>
      <c r="Q1801" s="7"/>
      <c r="R1801" s="7"/>
      <c r="X1801" s="7"/>
    </row>
    <row r="1802" spans="9:24" x14ac:dyDescent="0.25">
      <c r="I1802" s="7"/>
      <c r="L1802" s="7"/>
      <c r="Q1802" s="7"/>
      <c r="R1802" s="7"/>
      <c r="X1802" s="7"/>
    </row>
    <row r="1803" spans="9:24" x14ac:dyDescent="0.25">
      <c r="I1803" s="7"/>
      <c r="L1803" s="7"/>
      <c r="Q1803" s="7"/>
      <c r="R1803" s="7"/>
      <c r="X1803" s="7"/>
    </row>
    <row r="1804" spans="9:24" x14ac:dyDescent="0.25">
      <c r="I1804" s="7"/>
      <c r="L1804" s="7"/>
      <c r="Q1804" s="7"/>
      <c r="R1804" s="7"/>
      <c r="X1804" s="7"/>
    </row>
    <row r="1805" spans="9:24" x14ac:dyDescent="0.25">
      <c r="I1805" s="7"/>
      <c r="L1805" s="7"/>
      <c r="Q1805" s="7"/>
      <c r="R1805" s="7"/>
      <c r="X1805" s="7"/>
    </row>
    <row r="1806" spans="9:24" x14ac:dyDescent="0.25">
      <c r="I1806" s="7"/>
      <c r="L1806" s="7"/>
      <c r="Q1806" s="7"/>
      <c r="R1806" s="7"/>
      <c r="X1806" s="7"/>
    </row>
    <row r="1807" spans="9:24" x14ac:dyDescent="0.25">
      <c r="I1807" s="7"/>
      <c r="L1807" s="7"/>
      <c r="Q1807" s="7"/>
      <c r="R1807" s="7"/>
      <c r="X1807" s="7"/>
    </row>
    <row r="1808" spans="9:24" x14ac:dyDescent="0.25">
      <c r="I1808" s="7"/>
      <c r="L1808" s="7"/>
      <c r="Q1808" s="7"/>
      <c r="R1808" s="7"/>
      <c r="X1808" s="7"/>
    </row>
    <row r="1809" spans="9:24" x14ac:dyDescent="0.25">
      <c r="I1809" s="7"/>
      <c r="L1809" s="7"/>
      <c r="Q1809" s="7"/>
      <c r="R1809" s="7"/>
      <c r="X1809" s="7"/>
    </row>
    <row r="1810" spans="9:24" x14ac:dyDescent="0.25">
      <c r="I1810" s="7"/>
      <c r="L1810" s="7"/>
      <c r="Q1810" s="7"/>
      <c r="R1810" s="7"/>
      <c r="X1810" s="7"/>
    </row>
    <row r="1811" spans="9:24" x14ac:dyDescent="0.25">
      <c r="I1811" s="7"/>
      <c r="L1811" s="7"/>
      <c r="Q1811" s="7"/>
      <c r="R1811" s="7"/>
      <c r="X1811" s="7"/>
    </row>
    <row r="1812" spans="9:24" x14ac:dyDescent="0.25">
      <c r="I1812" s="7"/>
      <c r="L1812" s="7"/>
      <c r="Q1812" s="7"/>
      <c r="R1812" s="7"/>
      <c r="X1812" s="7"/>
    </row>
    <row r="1813" spans="9:24" x14ac:dyDescent="0.25">
      <c r="I1813" s="7"/>
      <c r="L1813" s="7"/>
      <c r="Q1813" s="7"/>
      <c r="R1813" s="7"/>
      <c r="X1813" s="7"/>
    </row>
    <row r="1814" spans="9:24" x14ac:dyDescent="0.25">
      <c r="I1814" s="7"/>
      <c r="L1814" s="7"/>
      <c r="Q1814" s="7"/>
      <c r="R1814" s="7"/>
      <c r="X1814" s="7"/>
    </row>
    <row r="1815" spans="9:24" x14ac:dyDescent="0.25">
      <c r="I1815" s="7"/>
      <c r="L1815" s="7"/>
      <c r="Q1815" s="7"/>
      <c r="R1815" s="7"/>
      <c r="X1815" s="7"/>
    </row>
    <row r="1816" spans="9:24" x14ac:dyDescent="0.25">
      <c r="I1816" s="7"/>
      <c r="L1816" s="7"/>
      <c r="Q1816" s="7"/>
      <c r="R1816" s="7"/>
      <c r="X1816" s="7"/>
    </row>
    <row r="1817" spans="9:24" x14ac:dyDescent="0.25">
      <c r="I1817" s="7"/>
      <c r="L1817" s="7"/>
      <c r="Q1817" s="7"/>
      <c r="R1817" s="7"/>
      <c r="X1817" s="7"/>
    </row>
    <row r="1818" spans="9:24" x14ac:dyDescent="0.25">
      <c r="I1818" s="7"/>
      <c r="L1818" s="7"/>
      <c r="Q1818" s="7"/>
      <c r="R1818" s="7"/>
      <c r="X1818" s="7"/>
    </row>
    <row r="1819" spans="9:24" x14ac:dyDescent="0.25">
      <c r="I1819" s="7"/>
      <c r="L1819" s="7"/>
      <c r="Q1819" s="7"/>
      <c r="R1819" s="7"/>
      <c r="X1819" s="7"/>
    </row>
    <row r="1820" spans="9:24" x14ac:dyDescent="0.25">
      <c r="I1820" s="7"/>
      <c r="L1820" s="7"/>
      <c r="Q1820" s="7"/>
      <c r="R1820" s="7"/>
      <c r="X1820" s="7"/>
    </row>
    <row r="1821" spans="9:24" x14ac:dyDescent="0.25">
      <c r="I1821" s="7"/>
      <c r="L1821" s="7"/>
      <c r="Q1821" s="7"/>
      <c r="R1821" s="7"/>
      <c r="X1821" s="7"/>
    </row>
    <row r="1822" spans="9:24" x14ac:dyDescent="0.25">
      <c r="I1822" s="7"/>
      <c r="L1822" s="7"/>
      <c r="Q1822" s="7"/>
      <c r="R1822" s="7"/>
      <c r="X1822" s="7"/>
    </row>
    <row r="1823" spans="9:24" x14ac:dyDescent="0.25">
      <c r="I1823" s="7"/>
      <c r="L1823" s="7"/>
      <c r="Q1823" s="7"/>
      <c r="R1823" s="7"/>
      <c r="X1823" s="7"/>
    </row>
    <row r="1824" spans="9:24" x14ac:dyDescent="0.25">
      <c r="I1824" s="7"/>
      <c r="L1824" s="7"/>
      <c r="Q1824" s="7"/>
      <c r="R1824" s="7"/>
      <c r="X1824" s="7"/>
    </row>
    <row r="1825" spans="9:24" x14ac:dyDescent="0.25">
      <c r="I1825" s="7"/>
      <c r="L1825" s="7"/>
      <c r="Q1825" s="7"/>
      <c r="R1825" s="7"/>
      <c r="X1825" s="7"/>
    </row>
    <row r="1826" spans="9:24" x14ac:dyDescent="0.25">
      <c r="I1826" s="7"/>
      <c r="L1826" s="7"/>
      <c r="Q1826" s="7"/>
      <c r="R1826" s="7"/>
      <c r="X1826" s="7"/>
    </row>
    <row r="1827" spans="9:24" x14ac:dyDescent="0.25">
      <c r="I1827" s="7"/>
      <c r="L1827" s="7"/>
      <c r="Q1827" s="7"/>
      <c r="R1827" s="7"/>
      <c r="X1827" s="7"/>
    </row>
    <row r="1828" spans="9:24" x14ac:dyDescent="0.25">
      <c r="I1828" s="7"/>
      <c r="L1828" s="7"/>
      <c r="Q1828" s="7"/>
      <c r="R1828" s="7"/>
      <c r="X1828" s="7"/>
    </row>
    <row r="1829" spans="9:24" x14ac:dyDescent="0.25">
      <c r="I1829" s="7"/>
      <c r="L1829" s="7"/>
      <c r="Q1829" s="7"/>
      <c r="R1829" s="7"/>
      <c r="X1829" s="7"/>
    </row>
    <row r="1830" spans="9:24" x14ac:dyDescent="0.25">
      <c r="I1830" s="7"/>
      <c r="L1830" s="7"/>
      <c r="Q1830" s="7"/>
      <c r="R1830" s="7"/>
      <c r="X1830" s="7"/>
    </row>
    <row r="1831" spans="9:24" x14ac:dyDescent="0.25">
      <c r="I1831" s="7"/>
      <c r="L1831" s="7"/>
      <c r="Q1831" s="7"/>
      <c r="R1831" s="7"/>
      <c r="X1831" s="7"/>
    </row>
    <row r="1832" spans="9:24" x14ac:dyDescent="0.25">
      <c r="I1832" s="7"/>
      <c r="L1832" s="7"/>
      <c r="Q1832" s="7"/>
      <c r="R1832" s="7"/>
      <c r="X1832" s="7"/>
    </row>
    <row r="1833" spans="9:24" x14ac:dyDescent="0.25">
      <c r="I1833" s="7"/>
      <c r="L1833" s="7"/>
      <c r="Q1833" s="7"/>
      <c r="R1833" s="7"/>
      <c r="X1833" s="7"/>
    </row>
    <row r="1834" spans="9:24" x14ac:dyDescent="0.25">
      <c r="I1834" s="7"/>
      <c r="L1834" s="7"/>
      <c r="Q1834" s="7"/>
      <c r="R1834" s="7"/>
      <c r="X1834" s="7"/>
    </row>
    <row r="1835" spans="9:24" x14ac:dyDescent="0.25">
      <c r="I1835" s="7"/>
      <c r="L1835" s="7"/>
      <c r="Q1835" s="7"/>
      <c r="R1835" s="7"/>
      <c r="X1835" s="7"/>
    </row>
    <row r="1836" spans="9:24" x14ac:dyDescent="0.25">
      <c r="I1836" s="7"/>
      <c r="L1836" s="7"/>
      <c r="Q1836" s="7"/>
      <c r="R1836" s="7"/>
      <c r="X1836" s="7"/>
    </row>
    <row r="1837" spans="9:24" x14ac:dyDescent="0.25">
      <c r="I1837" s="7"/>
      <c r="L1837" s="7"/>
      <c r="Q1837" s="7"/>
      <c r="R1837" s="7"/>
      <c r="X1837" s="7"/>
    </row>
    <row r="1838" spans="9:24" x14ac:dyDescent="0.25">
      <c r="I1838" s="7"/>
      <c r="L1838" s="7"/>
      <c r="Q1838" s="7"/>
      <c r="R1838" s="7"/>
      <c r="X1838" s="7"/>
    </row>
    <row r="1839" spans="9:24" x14ac:dyDescent="0.25">
      <c r="I1839" s="7"/>
      <c r="L1839" s="7"/>
      <c r="Q1839" s="7"/>
      <c r="R1839" s="7"/>
      <c r="X1839" s="7"/>
    </row>
    <row r="1840" spans="9:24" x14ac:dyDescent="0.25">
      <c r="I1840" s="7"/>
      <c r="L1840" s="7"/>
      <c r="Q1840" s="7"/>
      <c r="R1840" s="7"/>
      <c r="X1840" s="7"/>
    </row>
    <row r="1841" spans="9:24" x14ac:dyDescent="0.25">
      <c r="I1841" s="7"/>
      <c r="L1841" s="7"/>
      <c r="Q1841" s="7"/>
      <c r="R1841" s="7"/>
      <c r="X1841" s="7"/>
    </row>
    <row r="1842" spans="9:24" x14ac:dyDescent="0.25">
      <c r="I1842" s="7"/>
      <c r="L1842" s="7"/>
      <c r="Q1842" s="7"/>
      <c r="R1842" s="7"/>
      <c r="X1842" s="7"/>
    </row>
    <row r="1843" spans="9:24" x14ac:dyDescent="0.25">
      <c r="I1843" s="7"/>
      <c r="L1843" s="7"/>
      <c r="Q1843" s="7"/>
      <c r="R1843" s="7"/>
      <c r="X1843" s="7"/>
    </row>
    <row r="1844" spans="9:24" x14ac:dyDescent="0.25">
      <c r="I1844" s="7"/>
      <c r="L1844" s="7"/>
      <c r="Q1844" s="7"/>
      <c r="R1844" s="7"/>
      <c r="X1844" s="7"/>
    </row>
    <row r="1845" spans="9:24" x14ac:dyDescent="0.25">
      <c r="I1845" s="7"/>
      <c r="L1845" s="7"/>
      <c r="Q1845" s="7"/>
      <c r="R1845" s="7"/>
      <c r="X1845" s="7"/>
    </row>
    <row r="1846" spans="9:24" x14ac:dyDescent="0.25">
      <c r="I1846" s="7"/>
      <c r="L1846" s="7"/>
      <c r="Q1846" s="7"/>
      <c r="R1846" s="7"/>
      <c r="X1846" s="7"/>
    </row>
    <row r="1847" spans="9:24" x14ac:dyDescent="0.25">
      <c r="I1847" s="7"/>
      <c r="L1847" s="7"/>
      <c r="Q1847" s="7"/>
      <c r="R1847" s="7"/>
      <c r="X1847" s="7"/>
    </row>
    <row r="1848" spans="9:24" x14ac:dyDescent="0.25">
      <c r="I1848" s="7"/>
      <c r="L1848" s="7"/>
      <c r="Q1848" s="7"/>
      <c r="R1848" s="7"/>
      <c r="X1848" s="7"/>
    </row>
    <row r="1849" spans="9:24" x14ac:dyDescent="0.25">
      <c r="I1849" s="7"/>
      <c r="L1849" s="7"/>
      <c r="Q1849" s="7"/>
      <c r="R1849" s="7"/>
      <c r="X1849" s="7"/>
    </row>
    <row r="1850" spans="9:24" x14ac:dyDescent="0.25">
      <c r="I1850" s="7"/>
      <c r="L1850" s="7"/>
      <c r="Q1850" s="7"/>
      <c r="R1850" s="7"/>
      <c r="X1850" s="7"/>
    </row>
    <row r="1851" spans="9:24" x14ac:dyDescent="0.25">
      <c r="I1851" s="7"/>
      <c r="L1851" s="7"/>
      <c r="Q1851" s="7"/>
      <c r="R1851" s="7"/>
      <c r="X1851" s="7"/>
    </row>
    <row r="1852" spans="9:24" x14ac:dyDescent="0.25">
      <c r="I1852" s="7"/>
      <c r="L1852" s="7"/>
      <c r="Q1852" s="7"/>
      <c r="R1852" s="7"/>
      <c r="X1852" s="7"/>
    </row>
    <row r="1853" spans="9:24" x14ac:dyDescent="0.25">
      <c r="I1853" s="7"/>
      <c r="L1853" s="7"/>
      <c r="Q1853" s="7"/>
      <c r="R1853" s="7"/>
      <c r="X1853" s="7"/>
    </row>
    <row r="1854" spans="9:24" x14ac:dyDescent="0.25">
      <c r="I1854" s="7"/>
      <c r="L1854" s="7"/>
      <c r="Q1854" s="7"/>
      <c r="R1854" s="7"/>
      <c r="X1854" s="7"/>
    </row>
    <row r="1855" spans="9:24" x14ac:dyDescent="0.25">
      <c r="I1855" s="7"/>
      <c r="L1855" s="7"/>
      <c r="Q1855" s="7"/>
      <c r="R1855" s="7"/>
      <c r="X1855" s="7"/>
    </row>
    <row r="1856" spans="9:24" x14ac:dyDescent="0.25">
      <c r="I1856" s="7"/>
      <c r="L1856" s="7"/>
      <c r="Q1856" s="7"/>
      <c r="R1856" s="7"/>
      <c r="X1856" s="7"/>
    </row>
    <row r="1857" spans="9:24" x14ac:dyDescent="0.25">
      <c r="I1857" s="7"/>
      <c r="L1857" s="7"/>
      <c r="Q1857" s="7"/>
      <c r="R1857" s="7"/>
      <c r="X1857" s="7"/>
    </row>
    <row r="1858" spans="9:24" x14ac:dyDescent="0.25">
      <c r="I1858" s="7"/>
      <c r="L1858" s="7"/>
      <c r="Q1858" s="7"/>
      <c r="R1858" s="7"/>
      <c r="X1858" s="7"/>
    </row>
    <row r="1859" spans="9:24" x14ac:dyDescent="0.25">
      <c r="I1859" s="7"/>
      <c r="L1859" s="7"/>
      <c r="Q1859" s="7"/>
      <c r="R1859" s="7"/>
      <c r="X1859" s="7"/>
    </row>
    <row r="1860" spans="9:24" x14ac:dyDescent="0.25">
      <c r="I1860" s="7"/>
      <c r="L1860" s="7"/>
      <c r="Q1860" s="7"/>
      <c r="R1860" s="7"/>
      <c r="X1860" s="7"/>
    </row>
    <row r="1861" spans="9:24" x14ac:dyDescent="0.25">
      <c r="I1861" s="7"/>
      <c r="L1861" s="7"/>
      <c r="Q1861" s="7"/>
      <c r="R1861" s="7"/>
      <c r="X1861" s="7"/>
    </row>
    <row r="1862" spans="9:24" x14ac:dyDescent="0.25">
      <c r="I1862" s="7"/>
      <c r="L1862" s="7"/>
      <c r="Q1862" s="7"/>
      <c r="R1862" s="7"/>
      <c r="X1862" s="7"/>
    </row>
    <row r="1863" spans="9:24" x14ac:dyDescent="0.25">
      <c r="I1863" s="7"/>
      <c r="L1863" s="7"/>
      <c r="Q1863" s="7"/>
      <c r="R1863" s="7"/>
      <c r="X1863" s="7"/>
    </row>
    <row r="1864" spans="9:24" x14ac:dyDescent="0.25">
      <c r="I1864" s="7"/>
      <c r="L1864" s="7"/>
      <c r="Q1864" s="7"/>
      <c r="R1864" s="7"/>
      <c r="X1864" s="7"/>
    </row>
    <row r="1865" spans="9:24" x14ac:dyDescent="0.25">
      <c r="I1865" s="7"/>
      <c r="L1865" s="7"/>
      <c r="Q1865" s="7"/>
      <c r="R1865" s="7"/>
      <c r="X1865" s="7"/>
    </row>
    <row r="1866" spans="9:24" x14ac:dyDescent="0.25">
      <c r="I1866" s="7"/>
      <c r="L1866" s="7"/>
      <c r="Q1866" s="7"/>
      <c r="R1866" s="7"/>
      <c r="X1866" s="7"/>
    </row>
    <row r="1867" spans="9:24" x14ac:dyDescent="0.25">
      <c r="I1867" s="7"/>
      <c r="L1867" s="7"/>
      <c r="Q1867" s="7"/>
      <c r="R1867" s="7"/>
      <c r="X1867" s="7"/>
    </row>
    <row r="1868" spans="9:24" x14ac:dyDescent="0.25">
      <c r="I1868" s="7"/>
      <c r="L1868" s="7"/>
      <c r="Q1868" s="7"/>
      <c r="R1868" s="7"/>
      <c r="X1868" s="7"/>
    </row>
    <row r="1869" spans="9:24" x14ac:dyDescent="0.25">
      <c r="I1869" s="7"/>
      <c r="L1869" s="7"/>
      <c r="Q1869" s="7"/>
      <c r="R1869" s="7"/>
      <c r="X1869" s="7"/>
    </row>
    <row r="1870" spans="9:24" x14ac:dyDescent="0.25">
      <c r="I1870" s="7"/>
      <c r="L1870" s="7"/>
      <c r="Q1870" s="7"/>
      <c r="R1870" s="7"/>
      <c r="X1870" s="7"/>
    </row>
    <row r="1871" spans="9:24" x14ac:dyDescent="0.25">
      <c r="I1871" s="7"/>
      <c r="L1871" s="7"/>
      <c r="Q1871" s="7"/>
      <c r="R1871" s="7"/>
      <c r="X1871" s="7"/>
    </row>
    <row r="1872" spans="9:24" x14ac:dyDescent="0.25">
      <c r="I1872" s="7"/>
      <c r="L1872" s="7"/>
      <c r="Q1872" s="7"/>
      <c r="R1872" s="7"/>
      <c r="X1872" s="7"/>
    </row>
    <row r="1873" spans="9:24" x14ac:dyDescent="0.25">
      <c r="I1873" s="7"/>
      <c r="L1873" s="7"/>
      <c r="Q1873" s="7"/>
      <c r="R1873" s="7"/>
      <c r="X1873" s="7"/>
    </row>
    <row r="1874" spans="9:24" x14ac:dyDescent="0.25">
      <c r="I1874" s="7"/>
      <c r="L1874" s="7"/>
      <c r="Q1874" s="7"/>
      <c r="R1874" s="7"/>
      <c r="X1874" s="7"/>
    </row>
    <row r="1875" spans="9:24" x14ac:dyDescent="0.25">
      <c r="I1875" s="7"/>
      <c r="L1875" s="7"/>
      <c r="Q1875" s="7"/>
      <c r="R1875" s="7"/>
      <c r="X1875" s="7"/>
    </row>
    <row r="1876" spans="9:24" x14ac:dyDescent="0.25">
      <c r="I1876" s="7"/>
      <c r="L1876" s="7"/>
      <c r="Q1876" s="7"/>
      <c r="R1876" s="7"/>
      <c r="X1876" s="7"/>
    </row>
    <row r="1877" spans="9:24" x14ac:dyDescent="0.25">
      <c r="I1877" s="7"/>
      <c r="L1877" s="7"/>
      <c r="Q1877" s="7"/>
      <c r="R1877" s="7"/>
      <c r="X1877" s="7"/>
    </row>
    <row r="1878" spans="9:24" x14ac:dyDescent="0.25">
      <c r="I1878" s="7"/>
      <c r="L1878" s="7"/>
      <c r="Q1878" s="7"/>
      <c r="R1878" s="7"/>
      <c r="X1878" s="7"/>
    </row>
    <row r="1879" spans="9:24" x14ac:dyDescent="0.25">
      <c r="I1879" s="7"/>
      <c r="L1879" s="7"/>
      <c r="Q1879" s="7"/>
      <c r="R1879" s="7"/>
      <c r="X1879" s="7"/>
    </row>
    <row r="1880" spans="9:24" x14ac:dyDescent="0.25">
      <c r="I1880" s="7"/>
      <c r="L1880" s="7"/>
      <c r="Q1880" s="7"/>
      <c r="R1880" s="7"/>
      <c r="X1880" s="7"/>
    </row>
    <row r="1881" spans="9:24" x14ac:dyDescent="0.25">
      <c r="I1881" s="7"/>
      <c r="L1881" s="7"/>
      <c r="Q1881" s="7"/>
      <c r="R1881" s="7"/>
      <c r="X1881" s="7"/>
    </row>
    <row r="1882" spans="9:24" x14ac:dyDescent="0.25">
      <c r="I1882" s="7"/>
      <c r="L1882" s="7"/>
      <c r="Q1882" s="7"/>
      <c r="R1882" s="7"/>
      <c r="X1882" s="7"/>
    </row>
    <row r="1883" spans="9:24" x14ac:dyDescent="0.25">
      <c r="I1883" s="7"/>
      <c r="L1883" s="7"/>
      <c r="Q1883" s="7"/>
      <c r="R1883" s="7"/>
      <c r="X1883" s="7"/>
    </row>
    <row r="1884" spans="9:24" x14ac:dyDescent="0.25">
      <c r="I1884" s="7"/>
      <c r="L1884" s="7"/>
      <c r="Q1884" s="7"/>
      <c r="R1884" s="7"/>
      <c r="X1884" s="7"/>
    </row>
    <row r="1885" spans="9:24" x14ac:dyDescent="0.25">
      <c r="I1885" s="7"/>
      <c r="L1885" s="7"/>
      <c r="Q1885" s="7"/>
      <c r="R1885" s="7"/>
      <c r="X1885" s="7"/>
    </row>
    <row r="1886" spans="9:24" x14ac:dyDescent="0.25">
      <c r="I1886" s="7"/>
      <c r="L1886" s="7"/>
      <c r="Q1886" s="7"/>
      <c r="R1886" s="7"/>
      <c r="X1886" s="7"/>
    </row>
    <row r="1887" spans="9:24" x14ac:dyDescent="0.25">
      <c r="I1887" s="7"/>
      <c r="L1887" s="7"/>
      <c r="Q1887" s="7"/>
      <c r="R1887" s="7"/>
      <c r="X1887" s="7"/>
    </row>
    <row r="1888" spans="9:24" x14ac:dyDescent="0.25">
      <c r="I1888" s="7"/>
      <c r="L1888" s="7"/>
      <c r="Q1888" s="7"/>
      <c r="R1888" s="7"/>
      <c r="X1888" s="7"/>
    </row>
    <row r="1889" spans="9:24" x14ac:dyDescent="0.25">
      <c r="I1889" s="7"/>
      <c r="L1889" s="7"/>
      <c r="Q1889" s="7"/>
      <c r="R1889" s="7"/>
      <c r="X1889" s="7"/>
    </row>
    <row r="1890" spans="9:24" x14ac:dyDescent="0.25">
      <c r="I1890" s="7"/>
      <c r="L1890" s="7"/>
      <c r="Q1890" s="7"/>
      <c r="R1890" s="7"/>
      <c r="X1890" s="7"/>
    </row>
    <row r="1891" spans="9:24" x14ac:dyDescent="0.25">
      <c r="I1891" s="7"/>
      <c r="L1891" s="7"/>
      <c r="Q1891" s="7"/>
      <c r="R1891" s="7"/>
      <c r="X1891" s="7"/>
    </row>
    <row r="1892" spans="9:24" x14ac:dyDescent="0.25">
      <c r="I1892" s="7"/>
      <c r="L1892" s="7"/>
      <c r="Q1892" s="7"/>
      <c r="R1892" s="7"/>
      <c r="X1892" s="7"/>
    </row>
    <row r="1893" spans="9:24" x14ac:dyDescent="0.25">
      <c r="I1893" s="7"/>
      <c r="L1893" s="7"/>
      <c r="Q1893" s="7"/>
      <c r="R1893" s="7"/>
      <c r="X1893" s="7"/>
    </row>
    <row r="1894" spans="9:24" x14ac:dyDescent="0.25">
      <c r="I1894" s="7"/>
      <c r="L1894" s="7"/>
      <c r="Q1894" s="7"/>
      <c r="R1894" s="7"/>
      <c r="X1894" s="7"/>
    </row>
    <row r="1895" spans="9:24" x14ac:dyDescent="0.25">
      <c r="I1895" s="7"/>
      <c r="L1895" s="7"/>
      <c r="Q1895" s="7"/>
      <c r="R1895" s="7"/>
      <c r="X1895" s="7"/>
    </row>
    <row r="1896" spans="9:24" x14ac:dyDescent="0.25">
      <c r="I1896" s="7"/>
      <c r="L1896" s="7"/>
      <c r="Q1896" s="7"/>
      <c r="R1896" s="7"/>
      <c r="X1896" s="7"/>
    </row>
    <row r="1897" spans="9:24" x14ac:dyDescent="0.25">
      <c r="I1897" s="7"/>
      <c r="L1897" s="7"/>
      <c r="Q1897" s="7"/>
      <c r="R1897" s="7"/>
      <c r="X1897" s="7"/>
    </row>
    <row r="1898" spans="9:24" x14ac:dyDescent="0.25">
      <c r="I1898" s="7"/>
      <c r="L1898" s="7"/>
      <c r="Q1898" s="7"/>
      <c r="R1898" s="7"/>
      <c r="X1898" s="7"/>
    </row>
    <row r="1899" spans="9:24" x14ac:dyDescent="0.25">
      <c r="I1899" s="7"/>
      <c r="L1899" s="7"/>
      <c r="Q1899" s="7"/>
      <c r="R1899" s="7"/>
      <c r="X1899" s="7"/>
    </row>
    <row r="1900" spans="9:24" x14ac:dyDescent="0.25">
      <c r="I1900" s="7"/>
      <c r="L1900" s="7"/>
      <c r="Q1900" s="7"/>
      <c r="R1900" s="7"/>
      <c r="X1900" s="7"/>
    </row>
    <row r="1901" spans="9:24" x14ac:dyDescent="0.25">
      <c r="I1901" s="7"/>
      <c r="L1901" s="7"/>
      <c r="Q1901" s="7"/>
      <c r="R1901" s="7"/>
      <c r="X1901" s="7"/>
    </row>
    <row r="1902" spans="9:24" x14ac:dyDescent="0.25">
      <c r="I1902" s="7"/>
      <c r="L1902" s="7"/>
      <c r="Q1902" s="7"/>
      <c r="R1902" s="7"/>
      <c r="X1902" s="7"/>
    </row>
    <row r="1903" spans="9:24" x14ac:dyDescent="0.25">
      <c r="I1903" s="7"/>
      <c r="L1903" s="7"/>
      <c r="Q1903" s="7"/>
      <c r="R1903" s="7"/>
      <c r="X1903" s="7"/>
    </row>
    <row r="1904" spans="9:24" x14ac:dyDescent="0.25">
      <c r="I1904" s="7"/>
      <c r="L1904" s="7"/>
      <c r="Q1904" s="7"/>
      <c r="R1904" s="7"/>
      <c r="X1904" s="7"/>
    </row>
    <row r="1905" spans="9:24" x14ac:dyDescent="0.25">
      <c r="I1905" s="7"/>
      <c r="L1905" s="7"/>
      <c r="Q1905" s="7"/>
      <c r="R1905" s="7"/>
      <c r="X1905" s="7"/>
    </row>
    <row r="1906" spans="9:24" x14ac:dyDescent="0.25">
      <c r="I1906" s="7"/>
      <c r="L1906" s="7"/>
      <c r="Q1906" s="7"/>
      <c r="R1906" s="7"/>
      <c r="X1906" s="7"/>
    </row>
    <row r="1907" spans="9:24" x14ac:dyDescent="0.25">
      <c r="I1907" s="7"/>
      <c r="L1907" s="7"/>
      <c r="Q1907" s="7"/>
      <c r="R1907" s="7"/>
      <c r="X1907" s="7"/>
    </row>
    <row r="1908" spans="9:24" x14ac:dyDescent="0.25">
      <c r="I1908" s="7"/>
      <c r="L1908" s="7"/>
      <c r="Q1908" s="7"/>
      <c r="R1908" s="7"/>
      <c r="X1908" s="7"/>
    </row>
    <row r="1909" spans="9:24" x14ac:dyDescent="0.25">
      <c r="I1909" s="7"/>
      <c r="L1909" s="7"/>
      <c r="Q1909" s="7"/>
      <c r="R1909" s="7"/>
      <c r="X1909" s="7"/>
    </row>
    <row r="1910" spans="9:24" x14ac:dyDescent="0.25">
      <c r="I1910" s="7"/>
      <c r="L1910" s="7"/>
      <c r="Q1910" s="7"/>
      <c r="R1910" s="7"/>
      <c r="X1910" s="7"/>
    </row>
    <row r="1911" spans="9:24" x14ac:dyDescent="0.25">
      <c r="I1911" s="7"/>
      <c r="L1911" s="7"/>
      <c r="Q1911" s="7"/>
      <c r="R1911" s="7"/>
      <c r="X1911" s="7"/>
    </row>
    <row r="1912" spans="9:24" x14ac:dyDescent="0.25">
      <c r="I1912" s="7"/>
      <c r="L1912" s="7"/>
      <c r="Q1912" s="7"/>
      <c r="R1912" s="7"/>
      <c r="X1912" s="7"/>
    </row>
    <row r="1913" spans="9:24" x14ac:dyDescent="0.25">
      <c r="I1913" s="7"/>
      <c r="L1913" s="7"/>
      <c r="Q1913" s="7"/>
      <c r="R1913" s="7"/>
      <c r="X1913" s="7"/>
    </row>
    <row r="1914" spans="9:24" x14ac:dyDescent="0.25">
      <c r="I1914" s="7"/>
      <c r="L1914" s="7"/>
      <c r="Q1914" s="7"/>
      <c r="R1914" s="7"/>
      <c r="X1914" s="7"/>
    </row>
    <row r="1915" spans="9:24" x14ac:dyDescent="0.25">
      <c r="I1915" s="7"/>
      <c r="L1915" s="7"/>
      <c r="Q1915" s="7"/>
      <c r="R1915" s="7"/>
      <c r="X1915" s="7"/>
    </row>
    <row r="1916" spans="9:24" x14ac:dyDescent="0.25">
      <c r="I1916" s="7"/>
      <c r="L1916" s="7"/>
      <c r="Q1916" s="7"/>
      <c r="R1916" s="7"/>
      <c r="X1916" s="7"/>
    </row>
    <row r="1917" spans="9:24" x14ac:dyDescent="0.25">
      <c r="I1917" s="7"/>
      <c r="L1917" s="7"/>
      <c r="Q1917" s="7"/>
      <c r="R1917" s="7"/>
      <c r="X1917" s="7"/>
    </row>
    <row r="1918" spans="9:24" x14ac:dyDescent="0.25">
      <c r="I1918" s="7"/>
      <c r="L1918" s="7"/>
      <c r="Q1918" s="7"/>
      <c r="R1918" s="7"/>
      <c r="X1918" s="7"/>
    </row>
    <row r="1919" spans="9:24" x14ac:dyDescent="0.25">
      <c r="I1919" s="7"/>
      <c r="L1919" s="7"/>
      <c r="Q1919" s="7"/>
      <c r="R1919" s="7"/>
      <c r="X1919" s="7"/>
    </row>
    <row r="1920" spans="9:24" x14ac:dyDescent="0.25">
      <c r="I1920" s="7"/>
      <c r="L1920" s="7"/>
      <c r="Q1920" s="7"/>
      <c r="R1920" s="7"/>
      <c r="X1920" s="7"/>
    </row>
    <row r="1921" spans="9:24" x14ac:dyDescent="0.25">
      <c r="I1921" s="7"/>
      <c r="L1921" s="7"/>
      <c r="Q1921" s="7"/>
      <c r="R1921" s="7"/>
      <c r="X1921" s="7"/>
    </row>
    <row r="1922" spans="9:24" x14ac:dyDescent="0.25">
      <c r="I1922" s="7"/>
      <c r="L1922" s="7"/>
      <c r="Q1922" s="7"/>
      <c r="R1922" s="7"/>
      <c r="X1922" s="7"/>
    </row>
    <row r="1923" spans="9:24" x14ac:dyDescent="0.25">
      <c r="I1923" s="7"/>
      <c r="L1923" s="7"/>
      <c r="Q1923" s="7"/>
      <c r="R1923" s="7"/>
      <c r="X1923" s="7"/>
    </row>
    <row r="1924" spans="9:24" x14ac:dyDescent="0.25">
      <c r="I1924" s="7"/>
      <c r="L1924" s="7"/>
      <c r="Q1924" s="7"/>
      <c r="R1924" s="7"/>
      <c r="X1924" s="7"/>
    </row>
    <row r="1925" spans="9:24" x14ac:dyDescent="0.25">
      <c r="I1925" s="7"/>
      <c r="L1925" s="7"/>
      <c r="Q1925" s="7"/>
      <c r="R1925" s="7"/>
      <c r="X1925" s="7"/>
    </row>
    <row r="1926" spans="9:24" x14ac:dyDescent="0.25">
      <c r="I1926" s="7"/>
      <c r="L1926" s="7"/>
      <c r="Q1926" s="7"/>
      <c r="R1926" s="7"/>
      <c r="X1926" s="7"/>
    </row>
    <row r="1927" spans="9:24" x14ac:dyDescent="0.25">
      <c r="I1927" s="7"/>
      <c r="L1927" s="7"/>
      <c r="Q1927" s="7"/>
      <c r="R1927" s="7"/>
      <c r="X1927" s="7"/>
    </row>
    <row r="1928" spans="9:24" x14ac:dyDescent="0.25">
      <c r="I1928" s="7"/>
      <c r="L1928" s="7"/>
      <c r="Q1928" s="7"/>
      <c r="R1928" s="7"/>
      <c r="X1928" s="7"/>
    </row>
    <row r="1929" spans="9:24" x14ac:dyDescent="0.25">
      <c r="I1929" s="7"/>
      <c r="L1929" s="7"/>
      <c r="Q1929" s="7"/>
      <c r="R1929" s="7"/>
      <c r="X1929" s="7"/>
    </row>
    <row r="1930" spans="9:24" x14ac:dyDescent="0.25">
      <c r="I1930" s="7"/>
      <c r="L1930" s="7"/>
      <c r="Q1930" s="7"/>
      <c r="R1930" s="7"/>
      <c r="X1930" s="7"/>
    </row>
    <row r="1931" spans="9:24" x14ac:dyDescent="0.25">
      <c r="I1931" s="7"/>
      <c r="L1931" s="7"/>
      <c r="Q1931" s="7"/>
      <c r="R1931" s="7"/>
      <c r="X1931" s="7"/>
    </row>
    <row r="1932" spans="9:24" x14ac:dyDescent="0.25">
      <c r="I1932" s="7"/>
      <c r="L1932" s="7"/>
      <c r="Q1932" s="7"/>
      <c r="R1932" s="7"/>
      <c r="X1932" s="7"/>
    </row>
    <row r="1933" spans="9:24" x14ac:dyDescent="0.25">
      <c r="I1933" s="7"/>
      <c r="L1933" s="7"/>
      <c r="Q1933" s="7"/>
      <c r="R1933" s="7"/>
      <c r="X1933" s="7"/>
    </row>
    <row r="1934" spans="9:24" x14ac:dyDescent="0.25">
      <c r="I1934" s="7"/>
      <c r="L1934" s="7"/>
      <c r="Q1934" s="7"/>
      <c r="R1934" s="7"/>
      <c r="X1934" s="7"/>
    </row>
    <row r="1935" spans="9:24" x14ac:dyDescent="0.25">
      <c r="I1935" s="7"/>
      <c r="L1935" s="7"/>
      <c r="Q1935" s="7"/>
      <c r="R1935" s="7"/>
      <c r="X1935" s="7"/>
    </row>
    <row r="1936" spans="9:24" x14ac:dyDescent="0.25">
      <c r="I1936" s="7"/>
      <c r="L1936" s="7"/>
      <c r="Q1936" s="7"/>
      <c r="R1936" s="7"/>
      <c r="X1936" s="7"/>
    </row>
    <row r="1937" spans="9:24" x14ac:dyDescent="0.25">
      <c r="I1937" s="7"/>
      <c r="L1937" s="7"/>
      <c r="Q1937" s="7"/>
      <c r="R1937" s="7"/>
      <c r="X1937" s="7"/>
    </row>
    <row r="1938" spans="9:24" x14ac:dyDescent="0.25">
      <c r="I1938" s="7"/>
      <c r="L1938" s="7"/>
      <c r="Q1938" s="7"/>
      <c r="R1938" s="7"/>
      <c r="X1938" s="7"/>
    </row>
    <row r="1939" spans="9:24" x14ac:dyDescent="0.25">
      <c r="I1939" s="7"/>
      <c r="L1939" s="7"/>
      <c r="Q1939" s="7"/>
      <c r="R1939" s="7"/>
      <c r="X1939" s="7"/>
    </row>
    <row r="1940" spans="9:24" x14ac:dyDescent="0.25">
      <c r="I1940" s="7"/>
      <c r="L1940" s="7"/>
      <c r="Q1940" s="7"/>
      <c r="R1940" s="7"/>
      <c r="X1940" s="7"/>
    </row>
    <row r="1941" spans="9:24" x14ac:dyDescent="0.25">
      <c r="I1941" s="7"/>
      <c r="L1941" s="7"/>
      <c r="Q1941" s="7"/>
      <c r="R1941" s="7"/>
      <c r="X1941" s="7"/>
    </row>
    <row r="1942" spans="9:24" x14ac:dyDescent="0.25">
      <c r="I1942" s="7"/>
      <c r="L1942" s="7"/>
      <c r="Q1942" s="7"/>
      <c r="R1942" s="7"/>
      <c r="X1942" s="7"/>
    </row>
    <row r="1943" spans="9:24" x14ac:dyDescent="0.25">
      <c r="I1943" s="7"/>
      <c r="L1943" s="7"/>
      <c r="Q1943" s="7"/>
      <c r="R1943" s="7"/>
      <c r="X1943" s="7"/>
    </row>
    <row r="1944" spans="9:24" x14ac:dyDescent="0.25">
      <c r="I1944" s="7"/>
      <c r="L1944" s="7"/>
      <c r="Q1944" s="7"/>
      <c r="R1944" s="7"/>
      <c r="X1944" s="7"/>
    </row>
    <row r="1945" spans="9:24" x14ac:dyDescent="0.25">
      <c r="I1945" s="7"/>
      <c r="L1945" s="7"/>
      <c r="Q1945" s="7"/>
      <c r="R1945" s="7"/>
      <c r="X1945" s="7"/>
    </row>
    <row r="1946" spans="9:24" x14ac:dyDescent="0.25">
      <c r="I1946" s="7"/>
      <c r="L1946" s="7"/>
      <c r="Q1946" s="7"/>
      <c r="R1946" s="7"/>
      <c r="X1946" s="7"/>
    </row>
    <row r="1947" spans="9:24" x14ac:dyDescent="0.25">
      <c r="I1947" s="7"/>
      <c r="L1947" s="7"/>
      <c r="Q1947" s="7"/>
      <c r="R1947" s="7"/>
      <c r="X1947" s="7"/>
    </row>
    <row r="1948" spans="9:24" x14ac:dyDescent="0.25">
      <c r="I1948" s="7"/>
      <c r="L1948" s="7"/>
      <c r="Q1948" s="7"/>
      <c r="R1948" s="7"/>
      <c r="X1948" s="7"/>
    </row>
    <row r="1949" spans="9:24" x14ac:dyDescent="0.25">
      <c r="I1949" s="7"/>
      <c r="L1949" s="7"/>
      <c r="Q1949" s="7"/>
      <c r="R1949" s="7"/>
      <c r="X1949" s="7"/>
    </row>
    <row r="1950" spans="9:24" x14ac:dyDescent="0.25">
      <c r="I1950" s="7"/>
      <c r="L1950" s="7"/>
      <c r="Q1950" s="7"/>
      <c r="R1950" s="7"/>
      <c r="X1950" s="7"/>
    </row>
    <row r="1951" spans="9:24" x14ac:dyDescent="0.25">
      <c r="I1951" s="7"/>
      <c r="L1951" s="7"/>
      <c r="Q1951" s="7"/>
      <c r="R1951" s="7"/>
      <c r="X1951" s="7"/>
    </row>
    <row r="1952" spans="9:24" x14ac:dyDescent="0.25">
      <c r="I1952" s="7"/>
      <c r="L1952" s="7"/>
      <c r="Q1952" s="7"/>
      <c r="R1952" s="7"/>
      <c r="X1952" s="7"/>
    </row>
    <row r="1953" spans="9:24" x14ac:dyDescent="0.25">
      <c r="I1953" s="7"/>
      <c r="L1953" s="7"/>
      <c r="Q1953" s="7"/>
      <c r="R1953" s="7"/>
      <c r="X1953" s="7"/>
    </row>
    <row r="1954" spans="9:24" x14ac:dyDescent="0.25">
      <c r="I1954" s="7"/>
      <c r="L1954" s="7"/>
      <c r="Q1954" s="7"/>
      <c r="R1954" s="7"/>
      <c r="X1954" s="7"/>
    </row>
    <row r="1955" spans="9:24" x14ac:dyDescent="0.25">
      <c r="I1955" s="7"/>
      <c r="L1955" s="7"/>
      <c r="Q1955" s="7"/>
      <c r="R1955" s="7"/>
      <c r="X1955" s="7"/>
    </row>
    <row r="1956" spans="9:24" x14ac:dyDescent="0.25">
      <c r="I1956" s="7"/>
      <c r="L1956" s="7"/>
      <c r="Q1956" s="7"/>
      <c r="R1956" s="7"/>
      <c r="X1956" s="7"/>
    </row>
    <row r="1957" spans="9:24" x14ac:dyDescent="0.25">
      <c r="I1957" s="7"/>
      <c r="L1957" s="7"/>
      <c r="Q1957" s="7"/>
      <c r="R1957" s="7"/>
      <c r="X1957" s="7"/>
    </row>
    <row r="1958" spans="9:24" x14ac:dyDescent="0.25">
      <c r="I1958" s="7"/>
      <c r="L1958" s="7"/>
      <c r="Q1958" s="7"/>
      <c r="R1958" s="7"/>
      <c r="X1958" s="7"/>
    </row>
    <row r="1959" spans="9:24" x14ac:dyDescent="0.25">
      <c r="I1959" s="7"/>
      <c r="L1959" s="7"/>
      <c r="Q1959" s="7"/>
      <c r="R1959" s="7"/>
      <c r="X1959" s="7"/>
    </row>
    <row r="1960" spans="9:24" x14ac:dyDescent="0.25">
      <c r="I1960" s="7"/>
      <c r="L1960" s="7"/>
      <c r="Q1960" s="7"/>
      <c r="R1960" s="7"/>
      <c r="X1960" s="7"/>
    </row>
    <row r="1961" spans="9:24" x14ac:dyDescent="0.25">
      <c r="I1961" s="7"/>
      <c r="L1961" s="7"/>
      <c r="Q1961" s="7"/>
      <c r="R1961" s="7"/>
      <c r="X1961" s="7"/>
    </row>
    <row r="1962" spans="9:24" x14ac:dyDescent="0.25">
      <c r="I1962" s="7"/>
      <c r="L1962" s="7"/>
      <c r="Q1962" s="7"/>
      <c r="R1962" s="7"/>
      <c r="X1962" s="7"/>
    </row>
    <row r="1963" spans="9:24" x14ac:dyDescent="0.25">
      <c r="I1963" s="7"/>
      <c r="L1963" s="7"/>
      <c r="Q1963" s="7"/>
      <c r="R1963" s="7"/>
      <c r="X1963" s="7"/>
    </row>
    <row r="1964" spans="9:24" x14ac:dyDescent="0.25">
      <c r="I1964" s="7"/>
      <c r="L1964" s="7"/>
      <c r="Q1964" s="7"/>
      <c r="R1964" s="7"/>
      <c r="X1964" s="7"/>
    </row>
    <row r="1965" spans="9:24" x14ac:dyDescent="0.25">
      <c r="I1965" s="7"/>
      <c r="L1965" s="7"/>
      <c r="Q1965" s="7"/>
      <c r="R1965" s="7"/>
      <c r="X1965" s="7"/>
    </row>
    <row r="1966" spans="9:24" x14ac:dyDescent="0.25">
      <c r="I1966" s="7"/>
      <c r="L1966" s="7"/>
      <c r="Q1966" s="7"/>
      <c r="R1966" s="7"/>
      <c r="X1966" s="7"/>
    </row>
    <row r="1967" spans="9:24" x14ac:dyDescent="0.25">
      <c r="I1967" s="7"/>
      <c r="L1967" s="7"/>
      <c r="Q1967" s="7"/>
      <c r="R1967" s="7"/>
      <c r="X1967" s="7"/>
    </row>
    <row r="1968" spans="9:24" x14ac:dyDescent="0.25">
      <c r="I1968" s="7"/>
      <c r="L1968" s="7"/>
      <c r="Q1968" s="7"/>
      <c r="R1968" s="7"/>
      <c r="X1968" s="7"/>
    </row>
    <row r="1969" spans="9:24" x14ac:dyDescent="0.25">
      <c r="I1969" s="7"/>
      <c r="L1969" s="7"/>
      <c r="Q1969" s="7"/>
      <c r="R1969" s="7"/>
      <c r="X1969" s="7"/>
    </row>
    <row r="1970" spans="9:24" x14ac:dyDescent="0.25">
      <c r="I1970" s="7"/>
      <c r="L1970" s="7"/>
      <c r="Q1970" s="7"/>
      <c r="R1970" s="7"/>
      <c r="X1970" s="7"/>
    </row>
    <row r="1971" spans="9:24" x14ac:dyDescent="0.25">
      <c r="I1971" s="7"/>
      <c r="L1971" s="7"/>
      <c r="Q1971" s="7"/>
      <c r="R1971" s="7"/>
      <c r="X1971" s="7"/>
    </row>
    <row r="1972" spans="9:24" x14ac:dyDescent="0.25">
      <c r="I1972" s="7"/>
      <c r="L1972" s="7"/>
      <c r="Q1972" s="7"/>
      <c r="R1972" s="7"/>
      <c r="X1972" s="7"/>
    </row>
    <row r="1973" spans="9:24" x14ac:dyDescent="0.25">
      <c r="I1973" s="7"/>
      <c r="L1973" s="7"/>
      <c r="Q1973" s="7"/>
      <c r="R1973" s="7"/>
      <c r="X1973" s="7"/>
    </row>
    <row r="1974" spans="9:24" x14ac:dyDescent="0.25">
      <c r="I1974" s="7"/>
      <c r="L1974" s="7"/>
      <c r="Q1974" s="7"/>
      <c r="R1974" s="7"/>
      <c r="X1974" s="7"/>
    </row>
    <row r="1975" spans="9:24" x14ac:dyDescent="0.25">
      <c r="I1975" s="7"/>
      <c r="L1975" s="7"/>
      <c r="Q1975" s="7"/>
      <c r="R1975" s="7"/>
      <c r="X1975" s="7"/>
    </row>
    <row r="1976" spans="9:24" x14ac:dyDescent="0.25">
      <c r="I1976" s="7"/>
      <c r="L1976" s="7"/>
      <c r="Q1976" s="7"/>
      <c r="R1976" s="7"/>
      <c r="X1976" s="7"/>
    </row>
    <row r="1977" spans="9:24" x14ac:dyDescent="0.25">
      <c r="I1977" s="7"/>
      <c r="L1977" s="7"/>
      <c r="Q1977" s="7"/>
      <c r="R1977" s="7"/>
      <c r="X1977" s="7"/>
    </row>
    <row r="1978" spans="9:24" x14ac:dyDescent="0.25">
      <c r="I1978" s="7"/>
      <c r="L1978" s="7"/>
      <c r="Q1978" s="7"/>
      <c r="R1978" s="7"/>
      <c r="X1978" s="7"/>
    </row>
    <row r="1979" spans="9:24" x14ac:dyDescent="0.25">
      <c r="I1979" s="7"/>
      <c r="L1979" s="7"/>
      <c r="Q1979" s="7"/>
      <c r="R1979" s="7"/>
      <c r="X1979" s="7"/>
    </row>
    <row r="1980" spans="9:24" x14ac:dyDescent="0.25">
      <c r="I1980" s="7"/>
      <c r="L1980" s="7"/>
      <c r="Q1980" s="7"/>
      <c r="R1980" s="7"/>
      <c r="X1980" s="7"/>
    </row>
    <row r="1981" spans="9:24" x14ac:dyDescent="0.25">
      <c r="I1981" s="7"/>
      <c r="L1981" s="7"/>
      <c r="Q1981" s="7"/>
      <c r="R1981" s="7"/>
      <c r="X1981" s="7"/>
    </row>
    <row r="1982" spans="9:24" x14ac:dyDescent="0.25">
      <c r="I1982" s="7"/>
      <c r="L1982" s="7"/>
      <c r="Q1982" s="7"/>
      <c r="R1982" s="7"/>
      <c r="X1982" s="7"/>
    </row>
    <row r="1983" spans="9:24" x14ac:dyDescent="0.25">
      <c r="I1983" s="7"/>
      <c r="L1983" s="7"/>
      <c r="Q1983" s="7"/>
      <c r="R1983" s="7"/>
      <c r="X1983" s="7"/>
    </row>
    <row r="1984" spans="9:24" x14ac:dyDescent="0.25">
      <c r="I1984" s="7"/>
      <c r="L1984" s="7"/>
      <c r="Q1984" s="7"/>
      <c r="R1984" s="7"/>
      <c r="X1984" s="7"/>
    </row>
    <row r="1985" spans="9:24" x14ac:dyDescent="0.25">
      <c r="I1985" s="7"/>
      <c r="L1985" s="7"/>
      <c r="Q1985" s="7"/>
      <c r="R1985" s="7"/>
      <c r="X1985" s="7"/>
    </row>
    <row r="1986" spans="9:24" x14ac:dyDescent="0.25">
      <c r="I1986" s="7"/>
      <c r="L1986" s="7"/>
      <c r="Q1986" s="7"/>
      <c r="R1986" s="7"/>
      <c r="X1986" s="7"/>
    </row>
    <row r="1987" spans="9:24" x14ac:dyDescent="0.25">
      <c r="I1987" s="7"/>
      <c r="L1987" s="7"/>
      <c r="Q1987" s="7"/>
      <c r="R1987" s="7"/>
      <c r="X1987" s="7"/>
    </row>
    <row r="1988" spans="9:24" x14ac:dyDescent="0.25">
      <c r="I1988" s="7"/>
      <c r="L1988" s="7"/>
      <c r="Q1988" s="7"/>
      <c r="R1988" s="7"/>
      <c r="X1988" s="7"/>
    </row>
    <row r="1989" spans="9:24" x14ac:dyDescent="0.25">
      <c r="I1989" s="7"/>
      <c r="L1989" s="7"/>
      <c r="Q1989" s="7"/>
      <c r="R1989" s="7"/>
      <c r="X1989" s="7"/>
    </row>
    <row r="1990" spans="9:24" x14ac:dyDescent="0.25">
      <c r="I1990" s="7"/>
      <c r="L1990" s="7"/>
      <c r="Q1990" s="7"/>
      <c r="R1990" s="7"/>
      <c r="X1990" s="7"/>
    </row>
    <row r="1991" spans="9:24" x14ac:dyDescent="0.25">
      <c r="I1991" s="7"/>
      <c r="L1991" s="7"/>
      <c r="Q1991" s="7"/>
      <c r="R1991" s="7"/>
      <c r="X1991" s="7"/>
    </row>
    <row r="1992" spans="9:24" x14ac:dyDescent="0.25">
      <c r="I1992" s="7"/>
      <c r="L1992" s="7"/>
      <c r="Q1992" s="7"/>
      <c r="R1992" s="7"/>
      <c r="X1992" s="7"/>
    </row>
    <row r="1993" spans="9:24" x14ac:dyDescent="0.25">
      <c r="I1993" s="7"/>
      <c r="L1993" s="7"/>
      <c r="Q1993" s="7"/>
      <c r="R1993" s="7"/>
      <c r="X1993" s="7"/>
    </row>
    <row r="1994" spans="9:24" x14ac:dyDescent="0.25">
      <c r="I1994" s="7"/>
      <c r="L1994" s="7"/>
      <c r="Q1994" s="7"/>
      <c r="R1994" s="7"/>
      <c r="X1994" s="7"/>
    </row>
    <row r="1995" spans="9:24" x14ac:dyDescent="0.25">
      <c r="I1995" s="7"/>
      <c r="L1995" s="7"/>
      <c r="Q1995" s="7"/>
      <c r="R1995" s="7"/>
      <c r="X1995" s="7"/>
    </row>
    <row r="1996" spans="9:24" x14ac:dyDescent="0.25">
      <c r="I1996" s="7"/>
      <c r="L1996" s="7"/>
      <c r="Q1996" s="7"/>
      <c r="R1996" s="7"/>
      <c r="X1996" s="7"/>
    </row>
    <row r="1997" spans="9:24" x14ac:dyDescent="0.25">
      <c r="I1997" s="7"/>
      <c r="L1997" s="7"/>
      <c r="Q1997" s="7"/>
      <c r="R1997" s="7"/>
      <c r="X1997" s="7"/>
    </row>
    <row r="1998" spans="9:24" x14ac:dyDescent="0.25">
      <c r="I1998" s="7"/>
      <c r="L1998" s="7"/>
      <c r="Q1998" s="7"/>
      <c r="R1998" s="7"/>
      <c r="X1998" s="7"/>
    </row>
    <row r="1999" spans="9:24" x14ac:dyDescent="0.25">
      <c r="I1999" s="7"/>
      <c r="L1999" s="7"/>
      <c r="Q1999" s="7"/>
      <c r="R1999" s="7"/>
      <c r="X1999" s="7"/>
    </row>
    <row r="2000" spans="9:24" x14ac:dyDescent="0.25">
      <c r="I2000" s="7"/>
      <c r="L2000" s="7"/>
      <c r="Q2000" s="7"/>
      <c r="R2000" s="7"/>
      <c r="X2000" s="7"/>
    </row>
    <row r="2001" spans="9:24" x14ac:dyDescent="0.25">
      <c r="I2001" s="7"/>
      <c r="L2001" s="7"/>
      <c r="Q2001" s="7"/>
      <c r="R2001" s="7"/>
      <c r="X2001" s="7"/>
    </row>
    <row r="2002" spans="9:24" x14ac:dyDescent="0.25">
      <c r="I2002" s="7"/>
      <c r="L2002" s="7"/>
      <c r="Q2002" s="7"/>
      <c r="R2002" s="7"/>
      <c r="X2002" s="7"/>
    </row>
    <row r="2003" spans="9:24" x14ac:dyDescent="0.25">
      <c r="I2003" s="7"/>
      <c r="L2003" s="7"/>
      <c r="Q2003" s="7"/>
      <c r="R2003" s="7"/>
      <c r="X2003" s="7"/>
    </row>
    <row r="2004" spans="9:24" x14ac:dyDescent="0.25">
      <c r="I2004" s="7"/>
      <c r="L2004" s="7"/>
      <c r="Q2004" s="7"/>
      <c r="R2004" s="7"/>
      <c r="X2004" s="7"/>
    </row>
    <row r="2005" spans="9:24" x14ac:dyDescent="0.25">
      <c r="I2005" s="7"/>
      <c r="L2005" s="7"/>
      <c r="Q2005" s="7"/>
      <c r="R2005" s="7"/>
      <c r="X2005" s="7"/>
    </row>
    <row r="2006" spans="9:24" x14ac:dyDescent="0.25">
      <c r="I2006" s="7"/>
      <c r="L2006" s="7"/>
      <c r="Q2006" s="7"/>
      <c r="R2006" s="7"/>
      <c r="X2006" s="7"/>
    </row>
    <row r="2007" spans="9:24" x14ac:dyDescent="0.25">
      <c r="I2007" s="7"/>
      <c r="L2007" s="7"/>
      <c r="Q2007" s="7"/>
      <c r="R2007" s="7"/>
      <c r="X2007" s="7"/>
    </row>
    <row r="2008" spans="9:24" x14ac:dyDescent="0.25">
      <c r="I2008" s="7"/>
      <c r="L2008" s="7"/>
      <c r="Q2008" s="7"/>
      <c r="R2008" s="7"/>
      <c r="X2008" s="7"/>
    </row>
    <row r="2009" spans="9:24" x14ac:dyDescent="0.25">
      <c r="I2009" s="7"/>
      <c r="L2009" s="7"/>
      <c r="Q2009" s="7"/>
      <c r="R2009" s="7"/>
      <c r="X2009" s="7"/>
    </row>
    <row r="2010" spans="9:24" x14ac:dyDescent="0.25">
      <c r="I2010" s="7"/>
      <c r="L2010" s="7"/>
      <c r="Q2010" s="7"/>
      <c r="R2010" s="7"/>
      <c r="X2010" s="7"/>
    </row>
    <row r="2011" spans="9:24" x14ac:dyDescent="0.25">
      <c r="I2011" s="7"/>
      <c r="L2011" s="7"/>
      <c r="Q2011" s="7"/>
      <c r="R2011" s="7"/>
      <c r="X2011" s="7"/>
    </row>
    <row r="2012" spans="9:24" x14ac:dyDescent="0.25">
      <c r="I2012" s="7"/>
      <c r="L2012" s="7"/>
      <c r="Q2012" s="7"/>
      <c r="R2012" s="7"/>
      <c r="X2012" s="7"/>
    </row>
    <row r="2013" spans="9:24" x14ac:dyDescent="0.25">
      <c r="I2013" s="7"/>
      <c r="L2013" s="7"/>
      <c r="Q2013" s="7"/>
      <c r="R2013" s="7"/>
      <c r="X2013" s="7"/>
    </row>
    <row r="2014" spans="9:24" x14ac:dyDescent="0.25">
      <c r="I2014" s="7"/>
      <c r="L2014" s="7"/>
      <c r="Q2014" s="7"/>
      <c r="R2014" s="7"/>
      <c r="X2014" s="7"/>
    </row>
    <row r="2015" spans="9:24" x14ac:dyDescent="0.25">
      <c r="I2015" s="7"/>
      <c r="L2015" s="7"/>
      <c r="Q2015" s="7"/>
      <c r="R2015" s="7"/>
      <c r="X2015" s="7"/>
    </row>
    <row r="2016" spans="9:24" x14ac:dyDescent="0.25">
      <c r="I2016" s="7"/>
      <c r="L2016" s="7"/>
      <c r="Q2016" s="7"/>
      <c r="R2016" s="7"/>
      <c r="X2016" s="7"/>
    </row>
    <row r="2017" spans="9:24" x14ac:dyDescent="0.25">
      <c r="I2017" s="7"/>
      <c r="L2017" s="7"/>
      <c r="Q2017" s="7"/>
      <c r="R2017" s="7"/>
      <c r="X2017" s="7"/>
    </row>
    <row r="2018" spans="9:24" x14ac:dyDescent="0.25">
      <c r="I2018" s="7"/>
      <c r="L2018" s="7"/>
      <c r="Q2018" s="7"/>
      <c r="R2018" s="7"/>
      <c r="X2018" s="7"/>
    </row>
    <row r="2019" spans="9:24" x14ac:dyDescent="0.25">
      <c r="I2019" s="7"/>
      <c r="L2019" s="7"/>
      <c r="Q2019" s="7"/>
      <c r="R2019" s="7"/>
      <c r="X2019" s="7"/>
    </row>
    <row r="2020" spans="9:24" x14ac:dyDescent="0.25">
      <c r="I2020" s="7"/>
      <c r="L2020" s="7"/>
      <c r="Q2020" s="7"/>
      <c r="R2020" s="7"/>
      <c r="X2020" s="7"/>
    </row>
    <row r="2021" spans="9:24" x14ac:dyDescent="0.25">
      <c r="I2021" s="7"/>
      <c r="L2021" s="7"/>
      <c r="Q2021" s="7"/>
      <c r="R2021" s="7"/>
      <c r="X2021" s="7"/>
    </row>
    <row r="2022" spans="9:24" x14ac:dyDescent="0.25">
      <c r="I2022" s="7"/>
      <c r="L2022" s="7"/>
      <c r="Q2022" s="7"/>
      <c r="R2022" s="7"/>
      <c r="X2022" s="7"/>
    </row>
    <row r="2023" spans="9:24" x14ac:dyDescent="0.25">
      <c r="I2023" s="7"/>
      <c r="L2023" s="7"/>
      <c r="Q2023" s="7"/>
      <c r="R2023" s="7"/>
      <c r="X2023" s="7"/>
    </row>
    <row r="2024" spans="9:24" x14ac:dyDescent="0.25">
      <c r="I2024" s="7"/>
      <c r="L2024" s="7"/>
      <c r="Q2024" s="7"/>
      <c r="R2024" s="7"/>
      <c r="X2024" s="7"/>
    </row>
    <row r="2025" spans="9:24" x14ac:dyDescent="0.25">
      <c r="I2025" s="7"/>
      <c r="L2025" s="7"/>
      <c r="Q2025" s="7"/>
      <c r="R2025" s="7"/>
      <c r="X2025" s="7"/>
    </row>
    <row r="2026" spans="9:24" x14ac:dyDescent="0.25">
      <c r="I2026" s="7"/>
      <c r="L2026" s="7"/>
      <c r="Q2026" s="7"/>
      <c r="R2026" s="7"/>
      <c r="X2026" s="7"/>
    </row>
    <row r="2027" spans="9:24" x14ac:dyDescent="0.25">
      <c r="I2027" s="7"/>
      <c r="L2027" s="7"/>
      <c r="Q2027" s="7"/>
      <c r="R2027" s="7"/>
      <c r="X2027" s="7"/>
    </row>
    <row r="2028" spans="9:24" x14ac:dyDescent="0.25">
      <c r="I2028" s="7"/>
      <c r="L2028" s="7"/>
      <c r="Q2028" s="7"/>
      <c r="R2028" s="7"/>
      <c r="X2028" s="7"/>
    </row>
    <row r="2029" spans="9:24" x14ac:dyDescent="0.25">
      <c r="I2029" s="7"/>
      <c r="L2029" s="7"/>
      <c r="Q2029" s="7"/>
      <c r="R2029" s="7"/>
      <c r="X2029" s="7"/>
    </row>
    <row r="2030" spans="9:24" x14ac:dyDescent="0.25">
      <c r="I2030" s="7"/>
      <c r="L2030" s="7"/>
      <c r="Q2030" s="7"/>
      <c r="R2030" s="7"/>
      <c r="X2030" s="7"/>
    </row>
    <row r="2031" spans="9:24" x14ac:dyDescent="0.25">
      <c r="I2031" s="7"/>
      <c r="L2031" s="7"/>
      <c r="Q2031" s="7"/>
      <c r="R2031" s="7"/>
      <c r="X2031" s="7"/>
    </row>
    <row r="2032" spans="9:24" x14ac:dyDescent="0.25">
      <c r="I2032" s="7"/>
      <c r="L2032" s="7"/>
      <c r="Q2032" s="7"/>
      <c r="R2032" s="7"/>
      <c r="X2032" s="7"/>
    </row>
    <row r="2033" spans="9:24" x14ac:dyDescent="0.25">
      <c r="I2033" s="7"/>
      <c r="L2033" s="7"/>
      <c r="Q2033" s="7"/>
      <c r="R2033" s="7"/>
      <c r="X2033" s="7"/>
    </row>
    <row r="2034" spans="9:24" x14ac:dyDescent="0.25">
      <c r="I2034" s="7"/>
      <c r="L2034" s="7"/>
      <c r="Q2034" s="7"/>
      <c r="R2034" s="7"/>
      <c r="X2034" s="7"/>
    </row>
    <row r="2035" spans="9:24" x14ac:dyDescent="0.25">
      <c r="I2035" s="7"/>
      <c r="L2035" s="7"/>
      <c r="Q2035" s="7"/>
      <c r="R2035" s="7"/>
      <c r="X2035" s="7"/>
    </row>
    <row r="2036" spans="9:24" x14ac:dyDescent="0.25">
      <c r="I2036" s="7"/>
      <c r="L2036" s="7"/>
      <c r="Q2036" s="7"/>
      <c r="R2036" s="7"/>
      <c r="X2036" s="7"/>
    </row>
    <row r="2037" spans="9:24" x14ac:dyDescent="0.25">
      <c r="I2037" s="7"/>
      <c r="L2037" s="7"/>
      <c r="Q2037" s="7"/>
      <c r="R2037" s="7"/>
      <c r="X2037" s="7"/>
    </row>
    <row r="2038" spans="9:24" x14ac:dyDescent="0.25">
      <c r="I2038" s="7"/>
      <c r="L2038" s="7"/>
      <c r="Q2038" s="7"/>
      <c r="R2038" s="7"/>
      <c r="X2038" s="7"/>
    </row>
    <row r="2039" spans="9:24" x14ac:dyDescent="0.25">
      <c r="I2039" s="7"/>
      <c r="L2039" s="7"/>
      <c r="Q2039" s="7"/>
      <c r="R2039" s="7"/>
      <c r="X2039" s="7"/>
    </row>
    <row r="2040" spans="9:24" x14ac:dyDescent="0.25">
      <c r="I2040" s="7"/>
      <c r="L2040" s="7"/>
      <c r="Q2040" s="7"/>
      <c r="R2040" s="7"/>
      <c r="X2040" s="7"/>
    </row>
    <row r="2041" spans="9:24" x14ac:dyDescent="0.25">
      <c r="I2041" s="7"/>
      <c r="L2041" s="7"/>
      <c r="Q2041" s="7"/>
      <c r="R2041" s="7"/>
      <c r="X2041" s="7"/>
    </row>
    <row r="2042" spans="9:24" x14ac:dyDescent="0.25">
      <c r="I2042" s="7"/>
      <c r="L2042" s="7"/>
      <c r="Q2042" s="7"/>
      <c r="R2042" s="7"/>
      <c r="X2042" s="7"/>
    </row>
    <row r="2043" spans="9:24" x14ac:dyDescent="0.25">
      <c r="I2043" s="7"/>
      <c r="L2043" s="7"/>
      <c r="Q2043" s="7"/>
      <c r="R2043" s="7"/>
      <c r="X2043" s="7"/>
    </row>
    <row r="2044" spans="9:24" x14ac:dyDescent="0.25">
      <c r="I2044" s="7"/>
      <c r="L2044" s="7"/>
      <c r="Q2044" s="7"/>
      <c r="R2044" s="7"/>
      <c r="X2044" s="7"/>
    </row>
    <row r="2045" spans="9:24" x14ac:dyDescent="0.25">
      <c r="I2045" s="7"/>
      <c r="L2045" s="7"/>
      <c r="Q2045" s="7"/>
      <c r="R2045" s="7"/>
      <c r="X2045" s="7"/>
    </row>
    <row r="2046" spans="9:24" x14ac:dyDescent="0.25">
      <c r="I2046" s="7"/>
      <c r="L2046" s="7"/>
      <c r="Q2046" s="7"/>
      <c r="R2046" s="7"/>
      <c r="X2046" s="7"/>
    </row>
    <row r="2047" spans="9:24" x14ac:dyDescent="0.25">
      <c r="I2047" s="7"/>
      <c r="L2047" s="7"/>
      <c r="Q2047" s="7"/>
      <c r="R2047" s="7"/>
      <c r="X2047" s="7"/>
    </row>
    <row r="2048" spans="9:24" x14ac:dyDescent="0.25">
      <c r="I2048" s="7"/>
      <c r="L2048" s="7"/>
      <c r="Q2048" s="7"/>
      <c r="R2048" s="7"/>
      <c r="X2048" s="7"/>
    </row>
    <row r="2049" spans="9:24" x14ac:dyDescent="0.25">
      <c r="I2049" s="7"/>
      <c r="L2049" s="7"/>
      <c r="Q2049" s="7"/>
      <c r="R2049" s="7"/>
      <c r="X2049" s="7"/>
    </row>
    <row r="2050" spans="9:24" x14ac:dyDescent="0.25">
      <c r="I2050" s="7"/>
      <c r="L2050" s="7"/>
      <c r="Q2050" s="7"/>
      <c r="R2050" s="7"/>
      <c r="X2050" s="7"/>
    </row>
    <row r="2051" spans="9:24" x14ac:dyDescent="0.25">
      <c r="I2051" s="7"/>
      <c r="L2051" s="7"/>
      <c r="Q2051" s="7"/>
      <c r="R2051" s="7"/>
      <c r="X2051" s="7"/>
    </row>
    <row r="2052" spans="9:24" x14ac:dyDescent="0.25">
      <c r="I2052" s="7"/>
      <c r="L2052" s="7"/>
      <c r="Q2052" s="7"/>
      <c r="R2052" s="7"/>
      <c r="X2052" s="7"/>
    </row>
    <row r="2053" spans="9:24" x14ac:dyDescent="0.25">
      <c r="I2053" s="7"/>
      <c r="L2053" s="7"/>
      <c r="Q2053" s="7"/>
      <c r="R2053" s="7"/>
      <c r="X2053" s="7"/>
    </row>
    <row r="2054" spans="9:24" x14ac:dyDescent="0.25">
      <c r="I2054" s="7"/>
      <c r="L2054" s="7"/>
      <c r="Q2054" s="7"/>
      <c r="R2054" s="7"/>
      <c r="X2054" s="7"/>
    </row>
    <row r="2055" spans="9:24" x14ac:dyDescent="0.25">
      <c r="I2055" s="7"/>
      <c r="L2055" s="7"/>
      <c r="Q2055" s="7"/>
      <c r="R2055" s="7"/>
      <c r="X2055" s="7"/>
    </row>
    <row r="2056" spans="9:24" x14ac:dyDescent="0.25">
      <c r="I2056" s="7"/>
      <c r="L2056" s="7"/>
      <c r="Q2056" s="7"/>
      <c r="R2056" s="7"/>
      <c r="X2056" s="7"/>
    </row>
    <row r="2057" spans="9:24" x14ac:dyDescent="0.25">
      <c r="I2057" s="7"/>
      <c r="L2057" s="7"/>
      <c r="Q2057" s="7"/>
      <c r="R2057" s="7"/>
      <c r="X2057" s="7"/>
    </row>
    <row r="2058" spans="9:24" x14ac:dyDescent="0.25">
      <c r="I2058" s="7"/>
      <c r="L2058" s="7"/>
      <c r="Q2058" s="7"/>
      <c r="R2058" s="7"/>
      <c r="X2058" s="7"/>
    </row>
    <row r="2059" spans="9:24" x14ac:dyDescent="0.25">
      <c r="I2059" s="7"/>
      <c r="L2059" s="7"/>
      <c r="Q2059" s="7"/>
      <c r="R2059" s="7"/>
      <c r="X2059" s="7"/>
    </row>
    <row r="2060" spans="9:24" x14ac:dyDescent="0.25">
      <c r="I2060" s="7"/>
      <c r="L2060" s="7"/>
      <c r="Q2060" s="7"/>
      <c r="R2060" s="7"/>
      <c r="X2060" s="7"/>
    </row>
    <row r="2061" spans="9:24" x14ac:dyDescent="0.25">
      <c r="I2061" s="7"/>
      <c r="L2061" s="7"/>
      <c r="Q2061" s="7"/>
      <c r="R2061" s="7"/>
      <c r="X2061" s="7"/>
    </row>
    <row r="2062" spans="9:24" x14ac:dyDescent="0.25">
      <c r="I2062" s="7"/>
      <c r="L2062" s="7"/>
      <c r="Q2062" s="7"/>
      <c r="R2062" s="7"/>
      <c r="X2062" s="7"/>
    </row>
    <row r="2063" spans="9:24" x14ac:dyDescent="0.25">
      <c r="I2063" s="7"/>
      <c r="L2063" s="7"/>
      <c r="Q2063" s="7"/>
      <c r="R2063" s="7"/>
      <c r="X2063" s="7"/>
    </row>
    <row r="2064" spans="9:24" x14ac:dyDescent="0.25">
      <c r="I2064" s="7"/>
      <c r="L2064" s="7"/>
      <c r="Q2064" s="7"/>
      <c r="R2064" s="7"/>
      <c r="X2064" s="7"/>
    </row>
    <row r="2065" spans="9:24" x14ac:dyDescent="0.25">
      <c r="I2065" s="7"/>
      <c r="L2065" s="7"/>
      <c r="Q2065" s="7"/>
      <c r="R2065" s="7"/>
      <c r="X2065" s="7"/>
    </row>
    <row r="2066" spans="9:24" x14ac:dyDescent="0.25">
      <c r="I2066" s="7"/>
      <c r="L2066" s="7"/>
      <c r="Q2066" s="7"/>
      <c r="R2066" s="7"/>
      <c r="X2066" s="7"/>
    </row>
    <row r="2067" spans="9:24" x14ac:dyDescent="0.25">
      <c r="I2067" s="7"/>
      <c r="L2067" s="7"/>
      <c r="Q2067" s="7"/>
      <c r="R2067" s="7"/>
      <c r="X2067" s="7"/>
    </row>
    <row r="2068" spans="9:24" x14ac:dyDescent="0.25">
      <c r="I2068" s="7"/>
      <c r="L2068" s="7"/>
      <c r="Q2068" s="7"/>
      <c r="R2068" s="7"/>
      <c r="X2068" s="7"/>
    </row>
    <row r="2069" spans="9:24" x14ac:dyDescent="0.25">
      <c r="I2069" s="7"/>
      <c r="L2069" s="7"/>
      <c r="Q2069" s="7"/>
      <c r="R2069" s="7"/>
      <c r="X2069" s="7"/>
    </row>
    <row r="2070" spans="9:24" x14ac:dyDescent="0.25">
      <c r="I2070" s="7"/>
      <c r="L2070" s="7"/>
      <c r="Q2070" s="7"/>
      <c r="R2070" s="7"/>
      <c r="X2070" s="7"/>
    </row>
    <row r="2071" spans="9:24" x14ac:dyDescent="0.25">
      <c r="I2071" s="7"/>
      <c r="L2071" s="7"/>
      <c r="Q2071" s="7"/>
      <c r="R2071" s="7"/>
      <c r="X2071" s="7"/>
    </row>
    <row r="2072" spans="9:24" x14ac:dyDescent="0.25">
      <c r="I2072" s="7"/>
      <c r="L2072" s="7"/>
      <c r="Q2072" s="7"/>
      <c r="R2072" s="7"/>
      <c r="X2072" s="7"/>
    </row>
    <row r="2073" spans="9:24" x14ac:dyDescent="0.25">
      <c r="I2073" s="7"/>
      <c r="L2073" s="7"/>
      <c r="Q2073" s="7"/>
      <c r="R2073" s="7"/>
      <c r="X2073" s="7"/>
    </row>
    <row r="2074" spans="9:24" x14ac:dyDescent="0.25">
      <c r="I2074" s="7"/>
      <c r="L2074" s="7"/>
      <c r="Q2074" s="7"/>
      <c r="R2074" s="7"/>
      <c r="X2074" s="7"/>
    </row>
    <row r="2075" spans="9:24" x14ac:dyDescent="0.25">
      <c r="I2075" s="7"/>
      <c r="L2075" s="7"/>
      <c r="Q2075" s="7"/>
      <c r="R2075" s="7"/>
      <c r="X2075" s="7"/>
    </row>
    <row r="2076" spans="9:24" x14ac:dyDescent="0.25">
      <c r="I2076" s="7"/>
      <c r="L2076" s="7"/>
      <c r="Q2076" s="7"/>
      <c r="R2076" s="7"/>
      <c r="X2076" s="7"/>
    </row>
    <row r="2077" spans="9:24" x14ac:dyDescent="0.25">
      <c r="I2077" s="7"/>
      <c r="L2077" s="7"/>
      <c r="Q2077" s="7"/>
      <c r="R2077" s="7"/>
      <c r="X2077" s="7"/>
    </row>
    <row r="2078" spans="9:24" x14ac:dyDescent="0.25">
      <c r="I2078" s="7"/>
      <c r="L2078" s="7"/>
      <c r="Q2078" s="7"/>
      <c r="R2078" s="7"/>
      <c r="X2078" s="7"/>
    </row>
    <row r="2079" spans="9:24" x14ac:dyDescent="0.25">
      <c r="I2079" s="7"/>
      <c r="L2079" s="7"/>
      <c r="Q2079" s="7"/>
      <c r="R2079" s="7"/>
      <c r="X2079" s="7"/>
    </row>
    <row r="2080" spans="9:24" x14ac:dyDescent="0.25">
      <c r="I2080" s="7"/>
      <c r="L2080" s="7"/>
      <c r="Q2080" s="7"/>
      <c r="R2080" s="7"/>
      <c r="X2080" s="7"/>
    </row>
    <row r="2081" spans="9:24" x14ac:dyDescent="0.25">
      <c r="I2081" s="7"/>
      <c r="L2081" s="7"/>
      <c r="Q2081" s="7"/>
      <c r="R2081" s="7"/>
      <c r="X2081" s="7"/>
    </row>
    <row r="2082" spans="9:24" x14ac:dyDescent="0.25">
      <c r="I2082" s="7"/>
      <c r="L2082" s="7"/>
      <c r="Q2082" s="7"/>
      <c r="R2082" s="7"/>
      <c r="X2082" s="7"/>
    </row>
    <row r="2083" spans="9:24" x14ac:dyDescent="0.25">
      <c r="I2083" s="7"/>
      <c r="L2083" s="7"/>
      <c r="Q2083" s="7"/>
      <c r="R2083" s="7"/>
      <c r="X2083" s="7"/>
    </row>
    <row r="2084" spans="9:24" x14ac:dyDescent="0.25">
      <c r="I2084" s="7"/>
      <c r="L2084" s="7"/>
      <c r="Q2084" s="7"/>
      <c r="R2084" s="7"/>
      <c r="X2084" s="7"/>
    </row>
    <row r="2085" spans="9:24" x14ac:dyDescent="0.25">
      <c r="I2085" s="7"/>
      <c r="L2085" s="7"/>
      <c r="Q2085" s="7"/>
      <c r="R2085" s="7"/>
      <c r="X2085" s="7"/>
    </row>
    <row r="2086" spans="9:24" x14ac:dyDescent="0.25">
      <c r="I2086" s="7"/>
      <c r="L2086" s="7"/>
      <c r="Q2086" s="7"/>
      <c r="R2086" s="7"/>
      <c r="X2086" s="7"/>
    </row>
    <row r="2087" spans="9:24" x14ac:dyDescent="0.25">
      <c r="I2087" s="7"/>
      <c r="L2087" s="7"/>
      <c r="Q2087" s="7"/>
      <c r="R2087" s="7"/>
      <c r="X2087" s="7"/>
    </row>
    <row r="2088" spans="9:24" x14ac:dyDescent="0.25">
      <c r="I2088" s="7"/>
      <c r="L2088" s="7"/>
      <c r="Q2088" s="7"/>
      <c r="R2088" s="7"/>
      <c r="X2088" s="7"/>
    </row>
    <row r="2089" spans="9:24" x14ac:dyDescent="0.25">
      <c r="I2089" s="7"/>
      <c r="L2089" s="7"/>
      <c r="Q2089" s="7"/>
      <c r="R2089" s="7"/>
      <c r="X2089" s="7"/>
    </row>
    <row r="2090" spans="9:24" x14ac:dyDescent="0.25">
      <c r="I2090" s="7"/>
      <c r="L2090" s="7"/>
      <c r="Q2090" s="7"/>
      <c r="R2090" s="7"/>
      <c r="X2090" s="7"/>
    </row>
    <row r="2091" spans="9:24" x14ac:dyDescent="0.25">
      <c r="I2091" s="7"/>
      <c r="L2091" s="7"/>
      <c r="Q2091" s="7"/>
      <c r="R2091" s="7"/>
      <c r="X2091" s="7"/>
    </row>
    <row r="2092" spans="9:24" x14ac:dyDescent="0.25">
      <c r="I2092" s="7"/>
      <c r="L2092" s="7"/>
      <c r="Q2092" s="7"/>
      <c r="R2092" s="7"/>
      <c r="X2092" s="7"/>
    </row>
    <row r="2093" spans="9:24" x14ac:dyDescent="0.25">
      <c r="I2093" s="7"/>
      <c r="L2093" s="7"/>
      <c r="Q2093" s="7"/>
      <c r="R2093" s="7"/>
      <c r="X2093" s="7"/>
    </row>
    <row r="2094" spans="9:24" x14ac:dyDescent="0.25">
      <c r="I2094" s="7"/>
      <c r="L2094" s="7"/>
      <c r="Q2094" s="7"/>
      <c r="R2094" s="7"/>
      <c r="X2094" s="7"/>
    </row>
    <row r="2095" spans="9:24" x14ac:dyDescent="0.25">
      <c r="I2095" s="7"/>
      <c r="L2095" s="7"/>
      <c r="Q2095" s="7"/>
      <c r="R2095" s="7"/>
      <c r="X2095" s="7"/>
    </row>
    <row r="2096" spans="9:24" x14ac:dyDescent="0.25">
      <c r="I2096" s="7"/>
      <c r="L2096" s="7"/>
      <c r="Q2096" s="7"/>
      <c r="R2096" s="7"/>
      <c r="X2096" s="7"/>
    </row>
    <row r="2097" spans="9:24" x14ac:dyDescent="0.25">
      <c r="I2097" s="7"/>
      <c r="L2097" s="7"/>
      <c r="Q2097" s="7"/>
      <c r="R2097" s="7"/>
      <c r="X2097" s="7"/>
    </row>
    <row r="2098" spans="9:24" x14ac:dyDescent="0.25">
      <c r="I2098" s="7"/>
      <c r="L2098" s="7"/>
      <c r="Q2098" s="7"/>
      <c r="R2098" s="7"/>
      <c r="X2098" s="7"/>
    </row>
    <row r="2099" spans="9:24" x14ac:dyDescent="0.25">
      <c r="I2099" s="7"/>
      <c r="L2099" s="7"/>
      <c r="Q2099" s="7"/>
      <c r="R2099" s="7"/>
      <c r="X2099" s="7"/>
    </row>
    <row r="2100" spans="9:24" x14ac:dyDescent="0.25">
      <c r="I2100" s="7"/>
      <c r="L2100" s="7"/>
      <c r="Q2100" s="7"/>
      <c r="R2100" s="7"/>
      <c r="X2100" s="7"/>
    </row>
    <row r="2101" spans="9:24" x14ac:dyDescent="0.25">
      <c r="I2101" s="7"/>
      <c r="L2101" s="7"/>
      <c r="Q2101" s="7"/>
      <c r="R2101" s="7"/>
      <c r="X2101" s="7"/>
    </row>
    <row r="2102" spans="9:24" x14ac:dyDescent="0.25">
      <c r="I2102" s="7"/>
      <c r="L2102" s="7"/>
      <c r="Q2102" s="7"/>
      <c r="R2102" s="7"/>
      <c r="X2102" s="7"/>
    </row>
    <row r="2103" spans="9:24" x14ac:dyDescent="0.25">
      <c r="I2103" s="7"/>
      <c r="L2103" s="7"/>
      <c r="Q2103" s="7"/>
      <c r="R2103" s="7"/>
      <c r="X2103" s="7"/>
    </row>
    <row r="2104" spans="9:24" x14ac:dyDescent="0.25">
      <c r="I2104" s="7"/>
      <c r="L2104" s="7"/>
      <c r="Q2104" s="7"/>
      <c r="R2104" s="7"/>
      <c r="X2104" s="7"/>
    </row>
    <row r="2105" spans="9:24" x14ac:dyDescent="0.25">
      <c r="I2105" s="7"/>
      <c r="L2105" s="7"/>
      <c r="Q2105" s="7"/>
      <c r="R2105" s="7"/>
      <c r="X2105" s="7"/>
    </row>
    <row r="2106" spans="9:24" x14ac:dyDescent="0.25">
      <c r="I2106" s="7"/>
      <c r="L2106" s="7"/>
      <c r="Q2106" s="7"/>
      <c r="R2106" s="7"/>
      <c r="X2106" s="7"/>
    </row>
    <row r="2107" spans="9:24" x14ac:dyDescent="0.25">
      <c r="I2107" s="7"/>
      <c r="L2107" s="7"/>
      <c r="Q2107" s="7"/>
      <c r="R2107" s="7"/>
      <c r="X2107" s="7"/>
    </row>
    <row r="2108" spans="9:24" x14ac:dyDescent="0.25">
      <c r="I2108" s="7"/>
      <c r="L2108" s="7"/>
      <c r="Q2108" s="7"/>
      <c r="R2108" s="7"/>
      <c r="X2108" s="7"/>
    </row>
    <row r="2109" spans="9:24" x14ac:dyDescent="0.25">
      <c r="I2109" s="7"/>
      <c r="L2109" s="7"/>
      <c r="Q2109" s="7"/>
      <c r="R2109" s="7"/>
      <c r="X2109" s="7"/>
    </row>
    <row r="2110" spans="9:24" x14ac:dyDescent="0.25">
      <c r="I2110" s="7"/>
      <c r="L2110" s="7"/>
      <c r="Q2110" s="7"/>
      <c r="R2110" s="7"/>
      <c r="X2110" s="7"/>
    </row>
    <row r="2111" spans="9:24" x14ac:dyDescent="0.25">
      <c r="I2111" s="7"/>
      <c r="L2111" s="7"/>
      <c r="Q2111" s="7"/>
      <c r="R2111" s="7"/>
      <c r="X2111" s="7"/>
    </row>
    <row r="2112" spans="9:24" x14ac:dyDescent="0.25">
      <c r="I2112" s="7"/>
      <c r="L2112" s="7"/>
      <c r="Q2112" s="7"/>
      <c r="R2112" s="7"/>
      <c r="X2112" s="7"/>
    </row>
    <row r="2113" spans="9:24" x14ac:dyDescent="0.25">
      <c r="I2113" s="7"/>
      <c r="L2113" s="7"/>
      <c r="Q2113" s="7"/>
      <c r="R2113" s="7"/>
      <c r="X2113" s="7"/>
    </row>
    <row r="2114" spans="9:24" x14ac:dyDescent="0.25">
      <c r="I2114" s="7"/>
      <c r="L2114" s="7"/>
      <c r="Q2114" s="7"/>
      <c r="R2114" s="7"/>
      <c r="X2114" s="7"/>
    </row>
    <row r="2115" spans="9:24" x14ac:dyDescent="0.25">
      <c r="I2115" s="7"/>
      <c r="L2115" s="7"/>
      <c r="Q2115" s="7"/>
      <c r="R2115" s="7"/>
      <c r="X2115" s="7"/>
    </row>
    <row r="2116" spans="9:24" x14ac:dyDescent="0.25">
      <c r="I2116" s="7"/>
      <c r="L2116" s="7"/>
      <c r="Q2116" s="7"/>
      <c r="R2116" s="7"/>
      <c r="X2116" s="7"/>
    </row>
    <row r="2117" spans="9:24" x14ac:dyDescent="0.25">
      <c r="I2117" s="7"/>
      <c r="L2117" s="7"/>
      <c r="Q2117" s="7"/>
      <c r="R2117" s="7"/>
      <c r="X2117" s="7"/>
    </row>
    <row r="2118" spans="9:24" x14ac:dyDescent="0.25">
      <c r="I2118" s="7"/>
      <c r="L2118" s="7"/>
      <c r="Q2118" s="7"/>
      <c r="R2118" s="7"/>
      <c r="X2118" s="7"/>
    </row>
    <row r="2119" spans="9:24" x14ac:dyDescent="0.25">
      <c r="I2119" s="7"/>
      <c r="L2119" s="7"/>
      <c r="Q2119" s="7"/>
      <c r="R2119" s="7"/>
      <c r="X2119" s="7"/>
    </row>
    <row r="2120" spans="9:24" x14ac:dyDescent="0.25">
      <c r="I2120" s="7"/>
      <c r="L2120" s="7"/>
      <c r="Q2120" s="7"/>
      <c r="R2120" s="7"/>
      <c r="X2120" s="7"/>
    </row>
    <row r="2121" spans="9:24" x14ac:dyDescent="0.25">
      <c r="I2121" s="7"/>
      <c r="L2121" s="7"/>
      <c r="Q2121" s="7"/>
      <c r="R2121" s="7"/>
      <c r="X2121" s="7"/>
    </row>
    <row r="2122" spans="9:24" x14ac:dyDescent="0.25">
      <c r="I2122" s="7"/>
      <c r="L2122" s="7"/>
      <c r="Q2122" s="7"/>
      <c r="R2122" s="7"/>
      <c r="X2122" s="7"/>
    </row>
    <row r="2123" spans="9:24" x14ac:dyDescent="0.25">
      <c r="I2123" s="7"/>
      <c r="L2123" s="7"/>
      <c r="Q2123" s="7"/>
      <c r="R2123" s="7"/>
      <c r="X2123" s="7"/>
    </row>
    <row r="2124" spans="9:24" x14ac:dyDescent="0.25">
      <c r="I2124" s="7"/>
      <c r="L2124" s="7"/>
      <c r="Q2124" s="7"/>
      <c r="R2124" s="7"/>
      <c r="X2124" s="7"/>
    </row>
    <row r="2125" spans="9:24" x14ac:dyDescent="0.25">
      <c r="I2125" s="7"/>
      <c r="L2125" s="7"/>
      <c r="Q2125" s="7"/>
      <c r="R2125" s="7"/>
      <c r="X2125" s="7"/>
    </row>
    <row r="2126" spans="9:24" x14ac:dyDescent="0.25">
      <c r="I2126" s="7"/>
      <c r="L2126" s="7"/>
      <c r="Q2126" s="7"/>
      <c r="R2126" s="7"/>
      <c r="X2126" s="7"/>
    </row>
    <row r="2127" spans="9:24" x14ac:dyDescent="0.25">
      <c r="I2127" s="7"/>
      <c r="L2127" s="7"/>
      <c r="Q2127" s="7"/>
      <c r="R2127" s="7"/>
      <c r="X2127" s="7"/>
    </row>
    <row r="2128" spans="9:24" x14ac:dyDescent="0.25">
      <c r="I2128" s="7"/>
      <c r="L2128" s="7"/>
      <c r="Q2128" s="7"/>
      <c r="R2128" s="7"/>
      <c r="X2128" s="7"/>
    </row>
    <row r="2129" spans="9:24" x14ac:dyDescent="0.25">
      <c r="I2129" s="7"/>
      <c r="L2129" s="7"/>
      <c r="Q2129" s="7"/>
      <c r="R2129" s="7"/>
      <c r="X2129" s="7"/>
    </row>
    <row r="2130" spans="9:24" x14ac:dyDescent="0.25">
      <c r="I2130" s="7"/>
      <c r="L2130" s="7"/>
      <c r="Q2130" s="7"/>
      <c r="R2130" s="7"/>
      <c r="X2130" s="7"/>
    </row>
    <row r="2131" spans="9:24" x14ac:dyDescent="0.25">
      <c r="I2131" s="7"/>
      <c r="L2131" s="7"/>
      <c r="Q2131" s="7"/>
      <c r="R2131" s="7"/>
      <c r="X2131" s="7"/>
    </row>
    <row r="2132" spans="9:24" x14ac:dyDescent="0.25">
      <c r="I2132" s="7"/>
      <c r="L2132" s="7"/>
      <c r="Q2132" s="7"/>
      <c r="R2132" s="7"/>
      <c r="X2132" s="7"/>
    </row>
    <row r="2133" spans="9:24" x14ac:dyDescent="0.25">
      <c r="I2133" s="7"/>
      <c r="L2133" s="7"/>
      <c r="Q2133" s="7"/>
      <c r="R2133" s="7"/>
      <c r="X2133" s="7"/>
    </row>
    <row r="2134" spans="9:24" x14ac:dyDescent="0.25">
      <c r="I2134" s="7"/>
      <c r="L2134" s="7"/>
      <c r="Q2134" s="7"/>
      <c r="R2134" s="7"/>
      <c r="X2134" s="7"/>
    </row>
    <row r="2135" spans="9:24" x14ac:dyDescent="0.25">
      <c r="I2135" s="7"/>
      <c r="L2135" s="7"/>
      <c r="Q2135" s="7"/>
      <c r="R2135" s="7"/>
      <c r="X2135" s="7"/>
    </row>
    <row r="2136" spans="9:24" x14ac:dyDescent="0.25">
      <c r="I2136" s="7"/>
      <c r="L2136" s="7"/>
      <c r="Q2136" s="7"/>
      <c r="R2136" s="7"/>
      <c r="X2136" s="7"/>
    </row>
    <row r="2137" spans="9:24" x14ac:dyDescent="0.25">
      <c r="I2137" s="7"/>
      <c r="L2137" s="7"/>
      <c r="Q2137" s="7"/>
      <c r="R2137" s="7"/>
      <c r="X2137" s="7"/>
    </row>
    <row r="2138" spans="9:24" x14ac:dyDescent="0.25">
      <c r="I2138" s="7"/>
      <c r="L2138" s="7"/>
      <c r="Q2138" s="7"/>
      <c r="R2138" s="7"/>
      <c r="X2138" s="7"/>
    </row>
    <row r="2139" spans="9:24" x14ac:dyDescent="0.25">
      <c r="I2139" s="7"/>
      <c r="L2139" s="7"/>
      <c r="Q2139" s="7"/>
      <c r="R2139" s="7"/>
      <c r="X2139" s="7"/>
    </row>
    <row r="2140" spans="9:24" x14ac:dyDescent="0.25">
      <c r="I2140" s="7"/>
      <c r="L2140" s="7"/>
      <c r="Q2140" s="7"/>
      <c r="R2140" s="7"/>
      <c r="X2140" s="7"/>
    </row>
    <row r="2141" spans="9:24" x14ac:dyDescent="0.25">
      <c r="I2141" s="7"/>
      <c r="L2141" s="7"/>
      <c r="Q2141" s="7"/>
      <c r="R2141" s="7"/>
      <c r="X2141" s="7"/>
    </row>
    <row r="2142" spans="9:24" x14ac:dyDescent="0.25">
      <c r="I2142" s="7"/>
      <c r="L2142" s="7"/>
      <c r="Q2142" s="7"/>
      <c r="R2142" s="7"/>
      <c r="X2142" s="7"/>
    </row>
    <row r="2143" spans="9:24" x14ac:dyDescent="0.25">
      <c r="I2143" s="7"/>
      <c r="L2143" s="7"/>
      <c r="Q2143" s="7"/>
      <c r="R2143" s="7"/>
      <c r="X2143" s="7"/>
    </row>
    <row r="2144" spans="9:24" x14ac:dyDescent="0.25">
      <c r="I2144" s="7"/>
      <c r="L2144" s="7"/>
      <c r="Q2144" s="7"/>
      <c r="R2144" s="7"/>
      <c r="X2144" s="7"/>
    </row>
    <row r="2145" spans="9:24" x14ac:dyDescent="0.25">
      <c r="I2145" s="7"/>
      <c r="L2145" s="7"/>
      <c r="Q2145" s="7"/>
      <c r="R2145" s="7"/>
      <c r="X2145" s="7"/>
    </row>
    <row r="2146" spans="9:24" x14ac:dyDescent="0.25">
      <c r="I2146" s="7"/>
      <c r="L2146" s="7"/>
      <c r="Q2146" s="7"/>
      <c r="R2146" s="7"/>
      <c r="X2146" s="7"/>
    </row>
    <row r="2147" spans="9:24" x14ac:dyDescent="0.25">
      <c r="I2147" s="7"/>
      <c r="L2147" s="7"/>
      <c r="Q2147" s="7"/>
      <c r="R2147" s="7"/>
      <c r="X2147" s="7"/>
    </row>
    <row r="2148" spans="9:24" x14ac:dyDescent="0.25">
      <c r="I2148" s="7"/>
      <c r="L2148" s="7"/>
      <c r="Q2148" s="7"/>
      <c r="R2148" s="7"/>
      <c r="X2148" s="7"/>
    </row>
    <row r="2149" spans="9:24" x14ac:dyDescent="0.25">
      <c r="I2149" s="7"/>
      <c r="L2149" s="7"/>
      <c r="Q2149" s="7"/>
      <c r="R2149" s="7"/>
      <c r="X2149" s="7"/>
    </row>
    <row r="2150" spans="9:24" x14ac:dyDescent="0.25">
      <c r="I2150" s="7"/>
      <c r="L2150" s="7"/>
      <c r="Q2150" s="7"/>
      <c r="R2150" s="7"/>
      <c r="X2150" s="7"/>
    </row>
    <row r="2151" spans="9:24" x14ac:dyDescent="0.25">
      <c r="I2151" s="7"/>
      <c r="L2151" s="7"/>
      <c r="Q2151" s="7"/>
      <c r="R2151" s="7"/>
      <c r="X2151" s="7"/>
    </row>
    <row r="2152" spans="9:24" x14ac:dyDescent="0.25">
      <c r="I2152" s="7"/>
      <c r="L2152" s="7"/>
      <c r="Q2152" s="7"/>
      <c r="R2152" s="7"/>
      <c r="X2152" s="7"/>
    </row>
    <row r="2153" spans="9:24" x14ac:dyDescent="0.25">
      <c r="I2153" s="7"/>
      <c r="L2153" s="7"/>
      <c r="Q2153" s="7"/>
      <c r="R2153" s="7"/>
      <c r="X2153" s="7"/>
    </row>
    <row r="2154" spans="9:24" x14ac:dyDescent="0.25">
      <c r="I2154" s="7"/>
      <c r="L2154" s="7"/>
      <c r="Q2154" s="7"/>
      <c r="R2154" s="7"/>
      <c r="X2154" s="7"/>
    </row>
    <row r="2155" spans="9:24" x14ac:dyDescent="0.25">
      <c r="I2155" s="7"/>
      <c r="L2155" s="7"/>
      <c r="Q2155" s="7"/>
      <c r="R2155" s="7"/>
      <c r="X2155" s="7"/>
    </row>
    <row r="2156" spans="9:24" x14ac:dyDescent="0.25">
      <c r="I2156" s="7"/>
      <c r="L2156" s="7"/>
      <c r="Q2156" s="7"/>
      <c r="R2156" s="7"/>
      <c r="X2156" s="7"/>
    </row>
    <row r="2157" spans="9:24" x14ac:dyDescent="0.25">
      <c r="I2157" s="7"/>
      <c r="L2157" s="7"/>
      <c r="Q2157" s="7"/>
      <c r="R2157" s="7"/>
      <c r="X2157" s="7"/>
    </row>
    <row r="2158" spans="9:24" x14ac:dyDescent="0.25">
      <c r="I2158" s="7"/>
      <c r="L2158" s="7"/>
      <c r="Q2158" s="7"/>
      <c r="R2158" s="7"/>
      <c r="X2158" s="7"/>
    </row>
    <row r="2159" spans="9:24" x14ac:dyDescent="0.25">
      <c r="I2159" s="7"/>
      <c r="L2159" s="7"/>
      <c r="Q2159" s="7"/>
      <c r="R2159" s="7"/>
      <c r="X2159" s="7"/>
    </row>
    <row r="2160" spans="9:24" x14ac:dyDescent="0.25">
      <c r="I2160" s="7"/>
      <c r="L2160" s="7"/>
      <c r="Q2160" s="7"/>
      <c r="R2160" s="7"/>
      <c r="X2160" s="7"/>
    </row>
    <row r="2161" spans="9:24" x14ac:dyDescent="0.25">
      <c r="I2161" s="7"/>
      <c r="L2161" s="7"/>
      <c r="Q2161" s="7"/>
      <c r="R2161" s="7"/>
      <c r="X2161" s="7"/>
    </row>
    <row r="2162" spans="9:24" x14ac:dyDescent="0.25">
      <c r="I2162" s="7"/>
      <c r="L2162" s="7"/>
      <c r="Q2162" s="7"/>
      <c r="R2162" s="7"/>
      <c r="X2162" s="7"/>
    </row>
    <row r="2163" spans="9:24" x14ac:dyDescent="0.25">
      <c r="I2163" s="7"/>
      <c r="L2163" s="7"/>
      <c r="Q2163" s="7"/>
      <c r="R2163" s="7"/>
      <c r="X2163" s="7"/>
    </row>
    <row r="2164" spans="9:24" x14ac:dyDescent="0.25">
      <c r="I2164" s="7"/>
      <c r="L2164" s="7"/>
      <c r="Q2164" s="7"/>
      <c r="R2164" s="7"/>
      <c r="X2164" s="7"/>
    </row>
    <row r="2165" spans="9:24" x14ac:dyDescent="0.25">
      <c r="I2165" s="7"/>
      <c r="L2165" s="7"/>
      <c r="Q2165" s="7"/>
      <c r="R2165" s="7"/>
      <c r="X2165" s="7"/>
    </row>
    <row r="2166" spans="9:24" x14ac:dyDescent="0.25">
      <c r="I2166" s="7"/>
      <c r="L2166" s="7"/>
      <c r="Q2166" s="7"/>
      <c r="R2166" s="7"/>
      <c r="X2166" s="7"/>
    </row>
    <row r="2167" spans="9:24" x14ac:dyDescent="0.25">
      <c r="I2167" s="7"/>
      <c r="L2167" s="7"/>
      <c r="Q2167" s="7"/>
      <c r="R2167" s="7"/>
      <c r="X2167" s="7"/>
    </row>
    <row r="2168" spans="9:24" x14ac:dyDescent="0.25">
      <c r="I2168" s="7"/>
      <c r="L2168" s="7"/>
      <c r="Q2168" s="7"/>
      <c r="R2168" s="7"/>
      <c r="X2168" s="7"/>
    </row>
    <row r="2169" spans="9:24" x14ac:dyDescent="0.25">
      <c r="I2169" s="7"/>
      <c r="L2169" s="7"/>
      <c r="Q2169" s="7"/>
      <c r="R2169" s="7"/>
      <c r="X2169" s="7"/>
    </row>
    <row r="2170" spans="9:24" x14ac:dyDescent="0.25">
      <c r="I2170" s="7"/>
      <c r="L2170" s="7"/>
      <c r="Q2170" s="7"/>
      <c r="R2170" s="7"/>
      <c r="X2170" s="7"/>
    </row>
    <row r="2171" spans="9:24" x14ac:dyDescent="0.25">
      <c r="I2171" s="7"/>
      <c r="L2171" s="7"/>
      <c r="Q2171" s="7"/>
      <c r="R2171" s="7"/>
      <c r="X2171" s="7"/>
    </row>
    <row r="2172" spans="9:24" x14ac:dyDescent="0.25">
      <c r="I2172" s="7"/>
      <c r="L2172" s="7"/>
      <c r="Q2172" s="7"/>
      <c r="R2172" s="7"/>
      <c r="X2172" s="7"/>
    </row>
    <row r="2173" spans="9:24" x14ac:dyDescent="0.25">
      <c r="I2173" s="7"/>
      <c r="L2173" s="7"/>
      <c r="Q2173" s="7"/>
      <c r="R2173" s="7"/>
      <c r="X2173" s="7"/>
    </row>
    <row r="2174" spans="9:24" x14ac:dyDescent="0.25">
      <c r="I2174" s="7"/>
      <c r="L2174" s="7"/>
      <c r="Q2174" s="7"/>
      <c r="R2174" s="7"/>
      <c r="X2174" s="7"/>
    </row>
    <row r="2175" spans="9:24" x14ac:dyDescent="0.25">
      <c r="I2175" s="7"/>
      <c r="L2175" s="7"/>
      <c r="Q2175" s="7"/>
      <c r="R2175" s="7"/>
      <c r="X2175" s="7"/>
    </row>
    <row r="2176" spans="9:24" x14ac:dyDescent="0.25">
      <c r="I2176" s="7"/>
      <c r="L2176" s="7"/>
      <c r="Q2176" s="7"/>
      <c r="R2176" s="7"/>
      <c r="X2176" s="7"/>
    </row>
    <row r="2177" spans="9:24" x14ac:dyDescent="0.25">
      <c r="I2177" s="7"/>
      <c r="L2177" s="7"/>
      <c r="Q2177" s="7"/>
      <c r="R2177" s="7"/>
      <c r="X2177" s="7"/>
    </row>
    <row r="2178" spans="9:24" x14ac:dyDescent="0.25">
      <c r="I2178" s="7"/>
      <c r="L2178" s="7"/>
      <c r="Q2178" s="7"/>
      <c r="R2178" s="7"/>
      <c r="X2178" s="7"/>
    </row>
    <row r="2179" spans="9:24" x14ac:dyDescent="0.25">
      <c r="I2179" s="7"/>
      <c r="L2179" s="7"/>
      <c r="Q2179" s="7"/>
      <c r="R2179" s="7"/>
      <c r="X2179" s="7"/>
    </row>
    <row r="2180" spans="9:24" x14ac:dyDescent="0.25">
      <c r="I2180" s="7"/>
      <c r="L2180" s="7"/>
      <c r="Q2180" s="7"/>
      <c r="R2180" s="7"/>
      <c r="X2180" s="7"/>
    </row>
    <row r="2181" spans="9:24" x14ac:dyDescent="0.25">
      <c r="I2181" s="7"/>
      <c r="L2181" s="7"/>
      <c r="Q2181" s="7"/>
      <c r="R2181" s="7"/>
      <c r="X2181" s="7"/>
    </row>
    <row r="2182" spans="9:24" x14ac:dyDescent="0.25">
      <c r="I2182" s="7"/>
      <c r="L2182" s="7"/>
      <c r="Q2182" s="7"/>
      <c r="R2182" s="7"/>
      <c r="X2182" s="7"/>
    </row>
    <row r="2183" spans="9:24" x14ac:dyDescent="0.25">
      <c r="I2183" s="7"/>
      <c r="L2183" s="7"/>
      <c r="Q2183" s="7"/>
      <c r="R2183" s="7"/>
      <c r="X2183" s="7"/>
    </row>
    <row r="2184" spans="9:24" x14ac:dyDescent="0.25">
      <c r="I2184" s="7"/>
      <c r="L2184" s="7"/>
      <c r="Q2184" s="7"/>
      <c r="R2184" s="7"/>
      <c r="X2184" s="7"/>
    </row>
    <row r="2185" spans="9:24" x14ac:dyDescent="0.25">
      <c r="I2185" s="7"/>
      <c r="L2185" s="7"/>
      <c r="Q2185" s="7"/>
      <c r="R2185" s="7"/>
      <c r="X2185" s="7"/>
    </row>
    <row r="2186" spans="9:24" x14ac:dyDescent="0.25">
      <c r="I2186" s="7"/>
      <c r="L2186" s="7"/>
      <c r="Q2186" s="7"/>
      <c r="R2186" s="7"/>
      <c r="X2186" s="7"/>
    </row>
    <row r="2187" spans="9:24" x14ac:dyDescent="0.25">
      <c r="I2187" s="7"/>
      <c r="L2187" s="7"/>
      <c r="Q2187" s="7"/>
      <c r="R2187" s="7"/>
      <c r="X2187" s="7"/>
    </row>
    <row r="2188" spans="9:24" x14ac:dyDescent="0.25">
      <c r="I2188" s="7"/>
      <c r="L2188" s="7"/>
      <c r="Q2188" s="7"/>
      <c r="R2188" s="7"/>
      <c r="X2188" s="7"/>
    </row>
    <row r="2189" spans="9:24" x14ac:dyDescent="0.25">
      <c r="I2189" s="7"/>
      <c r="L2189" s="7"/>
      <c r="Q2189" s="7"/>
      <c r="R2189" s="7"/>
      <c r="X2189" s="7"/>
    </row>
    <row r="2190" spans="9:24" x14ac:dyDescent="0.25">
      <c r="I2190" s="7"/>
      <c r="L2190" s="7"/>
      <c r="Q2190" s="7"/>
      <c r="R2190" s="7"/>
      <c r="X2190" s="7"/>
    </row>
    <row r="2191" spans="9:24" x14ac:dyDescent="0.25">
      <c r="I2191" s="7"/>
      <c r="L2191" s="7"/>
      <c r="Q2191" s="7"/>
      <c r="R2191" s="7"/>
      <c r="X2191" s="7"/>
    </row>
    <row r="2192" spans="9:24" x14ac:dyDescent="0.25">
      <c r="I2192" s="7"/>
      <c r="L2192" s="7"/>
      <c r="Q2192" s="7"/>
      <c r="R2192" s="7"/>
      <c r="X2192" s="7"/>
    </row>
    <row r="2193" spans="9:24" x14ac:dyDescent="0.25">
      <c r="I2193" s="7"/>
      <c r="L2193" s="7"/>
      <c r="Q2193" s="7"/>
      <c r="R2193" s="7"/>
      <c r="X2193" s="7"/>
    </row>
    <row r="2194" spans="9:24" x14ac:dyDescent="0.25">
      <c r="I2194" s="7"/>
      <c r="L2194" s="7"/>
      <c r="Q2194" s="7"/>
      <c r="R2194" s="7"/>
      <c r="X2194" s="7"/>
    </row>
    <row r="2195" spans="9:24" x14ac:dyDescent="0.25">
      <c r="I2195" s="7"/>
      <c r="L2195" s="7"/>
      <c r="Q2195" s="7"/>
      <c r="R2195" s="7"/>
      <c r="X2195" s="7"/>
    </row>
    <row r="2196" spans="9:24" x14ac:dyDescent="0.25">
      <c r="I2196" s="7"/>
      <c r="L2196" s="7"/>
      <c r="Q2196" s="7"/>
      <c r="R2196" s="7"/>
      <c r="X2196" s="7"/>
    </row>
    <row r="2197" spans="9:24" x14ac:dyDescent="0.25">
      <c r="I2197" s="7"/>
      <c r="L2197" s="7"/>
      <c r="Q2197" s="7"/>
      <c r="R2197" s="7"/>
      <c r="X2197" s="7"/>
    </row>
    <row r="2198" spans="9:24" x14ac:dyDescent="0.25">
      <c r="I2198" s="7"/>
      <c r="L2198" s="7"/>
      <c r="Q2198" s="7"/>
      <c r="R2198" s="7"/>
      <c r="X2198" s="7"/>
    </row>
    <row r="2199" spans="9:24" x14ac:dyDescent="0.25">
      <c r="I2199" s="7"/>
      <c r="L2199" s="7"/>
      <c r="Q2199" s="7"/>
      <c r="R2199" s="7"/>
      <c r="X2199" s="7"/>
    </row>
    <row r="2200" spans="9:24" x14ac:dyDescent="0.25">
      <c r="I2200" s="7"/>
      <c r="L2200" s="7"/>
      <c r="Q2200" s="7"/>
      <c r="R2200" s="7"/>
      <c r="X2200" s="7"/>
    </row>
    <row r="2201" spans="9:24" x14ac:dyDescent="0.25">
      <c r="I2201" s="7"/>
      <c r="L2201" s="7"/>
      <c r="Q2201" s="7"/>
      <c r="R2201" s="7"/>
      <c r="X2201" s="7"/>
    </row>
    <row r="2202" spans="9:24" x14ac:dyDescent="0.25">
      <c r="I2202" s="7"/>
      <c r="L2202" s="7"/>
      <c r="Q2202" s="7"/>
      <c r="R2202" s="7"/>
      <c r="X2202" s="7"/>
    </row>
    <row r="2203" spans="9:24" x14ac:dyDescent="0.25">
      <c r="I2203" s="7"/>
      <c r="L2203" s="7"/>
      <c r="Q2203" s="7"/>
      <c r="R2203" s="7"/>
      <c r="X2203" s="7"/>
    </row>
    <row r="2204" spans="9:24" x14ac:dyDescent="0.25">
      <c r="I2204" s="7"/>
      <c r="L2204" s="7"/>
      <c r="Q2204" s="7"/>
      <c r="R2204" s="7"/>
      <c r="X2204" s="7"/>
    </row>
    <row r="2205" spans="9:24" x14ac:dyDescent="0.25">
      <c r="I2205" s="7"/>
      <c r="L2205" s="7"/>
      <c r="Q2205" s="7"/>
      <c r="R2205" s="7"/>
      <c r="X2205" s="7"/>
    </row>
    <row r="2206" spans="9:24" x14ac:dyDescent="0.25">
      <c r="I2206" s="7"/>
      <c r="L2206" s="7"/>
      <c r="Q2206" s="7"/>
      <c r="R2206" s="7"/>
      <c r="X2206" s="7"/>
    </row>
    <row r="2207" spans="9:24" x14ac:dyDescent="0.25">
      <c r="I2207" s="7"/>
      <c r="L2207" s="7"/>
      <c r="Q2207" s="7"/>
      <c r="R2207" s="7"/>
      <c r="X2207" s="7"/>
    </row>
    <row r="2208" spans="9:24" x14ac:dyDescent="0.25">
      <c r="I2208" s="7"/>
      <c r="L2208" s="7"/>
      <c r="Q2208" s="7"/>
      <c r="R2208" s="7"/>
      <c r="X2208" s="7"/>
    </row>
    <row r="2209" spans="9:24" x14ac:dyDescent="0.25">
      <c r="I2209" s="7"/>
      <c r="L2209" s="7"/>
      <c r="Q2209" s="7"/>
      <c r="R2209" s="7"/>
      <c r="X2209" s="7"/>
    </row>
    <row r="2210" spans="9:24" x14ac:dyDescent="0.25">
      <c r="I2210" s="7"/>
      <c r="L2210" s="7"/>
      <c r="Q2210" s="7"/>
      <c r="R2210" s="7"/>
      <c r="X2210" s="7"/>
    </row>
    <row r="2211" spans="9:24" x14ac:dyDescent="0.25">
      <c r="I2211" s="7"/>
      <c r="L2211" s="7"/>
      <c r="Q2211" s="7"/>
      <c r="R2211" s="7"/>
      <c r="X2211" s="7"/>
    </row>
    <row r="2212" spans="9:24" x14ac:dyDescent="0.25">
      <c r="I2212" s="7"/>
      <c r="L2212" s="7"/>
      <c r="Q2212" s="7"/>
      <c r="R2212" s="7"/>
      <c r="X2212" s="7"/>
    </row>
    <row r="2213" spans="9:24" x14ac:dyDescent="0.25">
      <c r="I2213" s="7"/>
      <c r="L2213" s="7"/>
      <c r="Q2213" s="7"/>
      <c r="R2213" s="7"/>
      <c r="X2213" s="7"/>
    </row>
    <row r="2214" spans="9:24" x14ac:dyDescent="0.25">
      <c r="I2214" s="7"/>
      <c r="L2214" s="7"/>
      <c r="Q2214" s="7"/>
      <c r="R2214" s="7"/>
      <c r="X2214" s="7"/>
    </row>
    <row r="2215" spans="9:24" x14ac:dyDescent="0.25">
      <c r="I2215" s="7"/>
      <c r="L2215" s="7"/>
      <c r="Q2215" s="7"/>
      <c r="R2215" s="7"/>
      <c r="X2215" s="7"/>
    </row>
    <row r="2216" spans="9:24" x14ac:dyDescent="0.25">
      <c r="I2216" s="7"/>
      <c r="L2216" s="7"/>
      <c r="Q2216" s="7"/>
      <c r="R2216" s="7"/>
      <c r="X2216" s="7"/>
    </row>
    <row r="2217" spans="9:24" x14ac:dyDescent="0.25">
      <c r="I2217" s="7"/>
      <c r="L2217" s="7"/>
      <c r="Q2217" s="7"/>
      <c r="R2217" s="7"/>
      <c r="X2217" s="7"/>
    </row>
    <row r="2218" spans="9:24" x14ac:dyDescent="0.25">
      <c r="I2218" s="7"/>
      <c r="L2218" s="7"/>
      <c r="Q2218" s="7"/>
      <c r="R2218" s="7"/>
      <c r="X2218" s="7"/>
    </row>
    <row r="2219" spans="9:24" x14ac:dyDescent="0.25">
      <c r="I2219" s="7"/>
      <c r="L2219" s="7"/>
      <c r="Q2219" s="7"/>
      <c r="R2219" s="7"/>
      <c r="X2219" s="7"/>
    </row>
    <row r="2220" spans="9:24" x14ac:dyDescent="0.25">
      <c r="I2220" s="7"/>
      <c r="L2220" s="7"/>
      <c r="Q2220" s="7"/>
      <c r="R2220" s="7"/>
      <c r="X2220" s="7"/>
    </row>
    <row r="2221" spans="9:24" x14ac:dyDescent="0.25">
      <c r="I2221" s="7"/>
      <c r="L2221" s="7"/>
      <c r="Q2221" s="7"/>
      <c r="R2221" s="7"/>
      <c r="X2221" s="7"/>
    </row>
    <row r="2222" spans="9:24" x14ac:dyDescent="0.25">
      <c r="I2222" s="7"/>
      <c r="L2222" s="7"/>
      <c r="Q2222" s="7"/>
      <c r="R2222" s="7"/>
      <c r="X2222" s="7"/>
    </row>
    <row r="2223" spans="9:24" x14ac:dyDescent="0.25">
      <c r="I2223" s="7"/>
      <c r="L2223" s="7"/>
      <c r="Q2223" s="7"/>
      <c r="R2223" s="7"/>
      <c r="X2223" s="7"/>
    </row>
    <row r="2224" spans="9:24" x14ac:dyDescent="0.25">
      <c r="I2224" s="7"/>
      <c r="L2224" s="7"/>
      <c r="Q2224" s="7"/>
      <c r="R2224" s="7"/>
      <c r="X2224" s="7"/>
    </row>
    <row r="2225" spans="9:24" x14ac:dyDescent="0.25">
      <c r="I2225" s="7"/>
      <c r="L2225" s="7"/>
      <c r="Q2225" s="7"/>
      <c r="R2225" s="7"/>
      <c r="X2225" s="7"/>
    </row>
    <row r="2226" spans="9:24" x14ac:dyDescent="0.25">
      <c r="I2226" s="7"/>
      <c r="L2226" s="7"/>
      <c r="Q2226" s="7"/>
      <c r="R2226" s="7"/>
      <c r="X2226" s="7"/>
    </row>
    <row r="2227" spans="9:24" x14ac:dyDescent="0.25">
      <c r="I2227" s="7"/>
      <c r="L2227" s="7"/>
      <c r="Q2227" s="7"/>
      <c r="R2227" s="7"/>
      <c r="X2227" s="7"/>
    </row>
    <row r="2228" spans="9:24" x14ac:dyDescent="0.25">
      <c r="I2228" s="7"/>
      <c r="L2228" s="7"/>
      <c r="Q2228" s="7"/>
      <c r="R2228" s="7"/>
      <c r="X2228" s="7"/>
    </row>
    <row r="2229" spans="9:24" x14ac:dyDescent="0.25">
      <c r="I2229" s="7"/>
      <c r="L2229" s="7"/>
      <c r="Q2229" s="7"/>
      <c r="R2229" s="7"/>
      <c r="X2229" s="7"/>
    </row>
    <row r="2230" spans="9:24" x14ac:dyDescent="0.25">
      <c r="I2230" s="7"/>
      <c r="L2230" s="7"/>
      <c r="Q2230" s="7"/>
      <c r="R2230" s="7"/>
      <c r="X2230" s="7"/>
    </row>
    <row r="2231" spans="9:24" x14ac:dyDescent="0.25">
      <c r="I2231" s="7"/>
      <c r="L2231" s="7"/>
      <c r="Q2231" s="7"/>
      <c r="R2231" s="7"/>
      <c r="X2231" s="7"/>
    </row>
    <row r="2232" spans="9:24" x14ac:dyDescent="0.25">
      <c r="I2232" s="7"/>
      <c r="L2232" s="7"/>
      <c r="Q2232" s="7"/>
      <c r="R2232" s="7"/>
      <c r="X2232" s="7"/>
    </row>
    <row r="2233" spans="9:24" x14ac:dyDescent="0.25">
      <c r="I2233" s="7"/>
      <c r="L2233" s="7"/>
      <c r="Q2233" s="7"/>
      <c r="R2233" s="7"/>
      <c r="X2233" s="7"/>
    </row>
    <row r="2234" spans="9:24" x14ac:dyDescent="0.25">
      <c r="I2234" s="7"/>
      <c r="L2234" s="7"/>
      <c r="Q2234" s="7"/>
      <c r="R2234" s="7"/>
      <c r="X2234" s="7"/>
    </row>
    <row r="2235" spans="9:24" x14ac:dyDescent="0.25">
      <c r="I2235" s="7"/>
      <c r="L2235" s="7"/>
      <c r="Q2235" s="7"/>
      <c r="R2235" s="7"/>
      <c r="X2235" s="7"/>
    </row>
    <row r="2236" spans="9:24" x14ac:dyDescent="0.25">
      <c r="I2236" s="7"/>
      <c r="L2236" s="7"/>
      <c r="Q2236" s="7"/>
      <c r="R2236" s="7"/>
      <c r="X2236" s="7"/>
    </row>
    <row r="2237" spans="9:24" x14ac:dyDescent="0.25">
      <c r="I2237" s="7"/>
      <c r="L2237" s="7"/>
      <c r="Q2237" s="7"/>
      <c r="R2237" s="7"/>
      <c r="X2237" s="7"/>
    </row>
    <row r="2238" spans="9:24" x14ac:dyDescent="0.25">
      <c r="I2238" s="7"/>
      <c r="L2238" s="7"/>
      <c r="Q2238" s="7"/>
      <c r="R2238" s="7"/>
      <c r="X2238" s="7"/>
    </row>
    <row r="2239" spans="9:24" x14ac:dyDescent="0.25">
      <c r="I2239" s="7"/>
      <c r="L2239" s="7"/>
      <c r="Q2239" s="7"/>
      <c r="R2239" s="7"/>
      <c r="X2239" s="7"/>
    </row>
    <row r="2240" spans="9:24" x14ac:dyDescent="0.25">
      <c r="I2240" s="7"/>
      <c r="L2240" s="7"/>
      <c r="Q2240" s="7"/>
      <c r="R2240" s="7"/>
      <c r="X2240" s="7"/>
    </row>
    <row r="2241" spans="9:24" x14ac:dyDescent="0.25">
      <c r="I2241" s="7"/>
      <c r="L2241" s="7"/>
      <c r="Q2241" s="7"/>
      <c r="R2241" s="7"/>
      <c r="X2241" s="7"/>
    </row>
    <row r="2242" spans="9:24" x14ac:dyDescent="0.25">
      <c r="I2242" s="7"/>
      <c r="L2242" s="7"/>
      <c r="Q2242" s="7"/>
      <c r="R2242" s="7"/>
      <c r="X2242" s="7"/>
    </row>
    <row r="2243" spans="9:24" x14ac:dyDescent="0.25">
      <c r="I2243" s="7"/>
      <c r="L2243" s="7"/>
      <c r="Q2243" s="7"/>
      <c r="R2243" s="7"/>
      <c r="X2243" s="7"/>
    </row>
    <row r="2244" spans="9:24" x14ac:dyDescent="0.25">
      <c r="I2244" s="7"/>
      <c r="L2244" s="7"/>
      <c r="Q2244" s="7"/>
      <c r="R2244" s="7"/>
      <c r="X2244" s="7"/>
    </row>
    <row r="2245" spans="9:24" x14ac:dyDescent="0.25">
      <c r="I2245" s="7"/>
      <c r="L2245" s="7"/>
      <c r="Q2245" s="7"/>
      <c r="R2245" s="7"/>
      <c r="X2245" s="7"/>
    </row>
    <row r="2246" spans="9:24" x14ac:dyDescent="0.25">
      <c r="I2246" s="7"/>
      <c r="L2246" s="7"/>
      <c r="Q2246" s="7"/>
      <c r="R2246" s="7"/>
      <c r="X2246" s="7"/>
    </row>
    <row r="2247" spans="9:24" x14ac:dyDescent="0.25">
      <c r="I2247" s="7"/>
      <c r="L2247" s="7"/>
      <c r="Q2247" s="7"/>
      <c r="R2247" s="7"/>
      <c r="X2247" s="7"/>
    </row>
    <row r="2248" spans="9:24" x14ac:dyDescent="0.25">
      <c r="I2248" s="7"/>
      <c r="L2248" s="7"/>
      <c r="Q2248" s="7"/>
      <c r="R2248" s="7"/>
      <c r="X2248" s="7"/>
    </row>
    <row r="2249" spans="9:24" x14ac:dyDescent="0.25">
      <c r="I2249" s="7"/>
      <c r="L2249" s="7"/>
      <c r="Q2249" s="7"/>
      <c r="R2249" s="7"/>
      <c r="X2249" s="7"/>
    </row>
    <row r="2250" spans="9:24" x14ac:dyDescent="0.25">
      <c r="I2250" s="7"/>
      <c r="L2250" s="7"/>
      <c r="Q2250" s="7"/>
      <c r="R2250" s="7"/>
      <c r="X2250" s="7"/>
    </row>
    <row r="2251" spans="9:24" x14ac:dyDescent="0.25">
      <c r="I2251" s="7"/>
      <c r="L2251" s="7"/>
      <c r="Q2251" s="7"/>
      <c r="R2251" s="7"/>
      <c r="X2251" s="7"/>
    </row>
    <row r="2252" spans="9:24" x14ac:dyDescent="0.25">
      <c r="I2252" s="7"/>
      <c r="L2252" s="7"/>
      <c r="Q2252" s="7"/>
      <c r="R2252" s="7"/>
      <c r="X2252" s="7"/>
    </row>
    <row r="2253" spans="9:24" x14ac:dyDescent="0.25">
      <c r="I2253" s="7"/>
      <c r="L2253" s="7"/>
      <c r="Q2253" s="7"/>
      <c r="R2253" s="7"/>
      <c r="X2253" s="7"/>
    </row>
    <row r="2254" spans="9:24" x14ac:dyDescent="0.25">
      <c r="I2254" s="7"/>
      <c r="L2254" s="7"/>
      <c r="Q2254" s="7"/>
      <c r="R2254" s="7"/>
      <c r="X2254" s="7"/>
    </row>
    <row r="2255" spans="9:24" x14ac:dyDescent="0.25">
      <c r="I2255" s="7"/>
      <c r="L2255" s="7"/>
      <c r="Q2255" s="7"/>
      <c r="R2255" s="7"/>
      <c r="X2255" s="7"/>
    </row>
    <row r="2256" spans="9:24" x14ac:dyDescent="0.25">
      <c r="I2256" s="7"/>
      <c r="L2256" s="7"/>
      <c r="Q2256" s="7"/>
      <c r="R2256" s="7"/>
      <c r="X2256" s="7"/>
    </row>
    <row r="2257" spans="9:24" x14ac:dyDescent="0.25">
      <c r="I2257" s="7"/>
      <c r="L2257" s="7"/>
      <c r="Q2257" s="7"/>
      <c r="R2257" s="7"/>
      <c r="X2257" s="7"/>
    </row>
    <row r="2258" spans="9:24" x14ac:dyDescent="0.25">
      <c r="I2258" s="7"/>
      <c r="L2258" s="7"/>
      <c r="Q2258" s="7"/>
      <c r="R2258" s="7"/>
      <c r="X2258" s="7"/>
    </row>
    <row r="2259" spans="9:24" x14ac:dyDescent="0.25">
      <c r="I2259" s="7"/>
      <c r="L2259" s="7"/>
      <c r="Q2259" s="7"/>
      <c r="R2259" s="7"/>
      <c r="X2259" s="7"/>
    </row>
    <row r="2260" spans="9:24" x14ac:dyDescent="0.25">
      <c r="I2260" s="7"/>
      <c r="L2260" s="7"/>
      <c r="Q2260" s="7"/>
      <c r="R2260" s="7"/>
      <c r="X2260" s="7"/>
    </row>
    <row r="2261" spans="9:24" x14ac:dyDescent="0.25">
      <c r="I2261" s="7"/>
      <c r="L2261" s="7"/>
      <c r="Q2261" s="7"/>
      <c r="R2261" s="7"/>
      <c r="X2261" s="7"/>
    </row>
    <row r="2262" spans="9:24" x14ac:dyDescent="0.25">
      <c r="I2262" s="7"/>
      <c r="L2262" s="7"/>
      <c r="Q2262" s="7"/>
      <c r="R2262" s="7"/>
      <c r="X2262" s="7"/>
    </row>
    <row r="2263" spans="9:24" x14ac:dyDescent="0.25">
      <c r="I2263" s="7"/>
      <c r="L2263" s="7"/>
      <c r="Q2263" s="7"/>
      <c r="R2263" s="7"/>
      <c r="X2263" s="7"/>
    </row>
    <row r="2264" spans="9:24" x14ac:dyDescent="0.25">
      <c r="I2264" s="7"/>
      <c r="L2264" s="7"/>
      <c r="Q2264" s="7"/>
      <c r="R2264" s="7"/>
      <c r="X2264" s="7"/>
    </row>
    <row r="2265" spans="9:24" x14ac:dyDescent="0.25">
      <c r="I2265" s="7"/>
      <c r="L2265" s="7"/>
      <c r="Q2265" s="7"/>
      <c r="R2265" s="7"/>
      <c r="X2265" s="7"/>
    </row>
    <row r="2266" spans="9:24" x14ac:dyDescent="0.25">
      <c r="I2266" s="7"/>
      <c r="L2266" s="7"/>
      <c r="Q2266" s="7"/>
      <c r="R2266" s="7"/>
      <c r="X2266" s="7"/>
    </row>
    <row r="2267" spans="9:24" x14ac:dyDescent="0.25">
      <c r="I2267" s="7"/>
      <c r="L2267" s="7"/>
      <c r="Q2267" s="7"/>
      <c r="R2267" s="7"/>
      <c r="X2267" s="7"/>
    </row>
    <row r="2268" spans="9:24" x14ac:dyDescent="0.25">
      <c r="I2268" s="7"/>
      <c r="L2268" s="7"/>
      <c r="Q2268" s="7"/>
      <c r="R2268" s="7"/>
      <c r="X2268" s="7"/>
    </row>
    <row r="2269" spans="9:24" x14ac:dyDescent="0.25">
      <c r="I2269" s="7"/>
      <c r="L2269" s="7"/>
      <c r="Q2269" s="7"/>
      <c r="R2269" s="7"/>
      <c r="X2269" s="7"/>
    </row>
    <row r="2270" spans="9:24" x14ac:dyDescent="0.25">
      <c r="I2270" s="7"/>
      <c r="L2270" s="7"/>
      <c r="Q2270" s="7"/>
      <c r="R2270" s="7"/>
      <c r="X2270" s="7"/>
    </row>
    <row r="2271" spans="9:24" x14ac:dyDescent="0.25">
      <c r="I2271" s="7"/>
      <c r="L2271" s="7"/>
      <c r="Q2271" s="7"/>
      <c r="R2271" s="7"/>
      <c r="X2271" s="7"/>
    </row>
    <row r="2272" spans="9:24" x14ac:dyDescent="0.25">
      <c r="I2272" s="7"/>
      <c r="L2272" s="7"/>
      <c r="Q2272" s="7"/>
      <c r="R2272" s="7"/>
      <c r="X2272" s="7"/>
    </row>
    <row r="2273" spans="9:24" x14ac:dyDescent="0.25">
      <c r="I2273" s="7"/>
      <c r="L2273" s="7"/>
      <c r="Q2273" s="7"/>
      <c r="R2273" s="7"/>
      <c r="X2273" s="7"/>
    </row>
    <row r="2274" spans="9:24" x14ac:dyDescent="0.25">
      <c r="I2274" s="7"/>
      <c r="L2274" s="7"/>
      <c r="Q2274" s="7"/>
      <c r="R2274" s="7"/>
      <c r="X2274" s="7"/>
    </row>
    <row r="2275" spans="9:24" x14ac:dyDescent="0.25">
      <c r="I2275" s="7"/>
      <c r="L2275" s="7"/>
      <c r="Q2275" s="7"/>
      <c r="R2275" s="7"/>
      <c r="X2275" s="7"/>
    </row>
    <row r="2276" spans="9:24" x14ac:dyDescent="0.25">
      <c r="I2276" s="7"/>
      <c r="L2276" s="7"/>
      <c r="Q2276" s="7"/>
      <c r="R2276" s="7"/>
      <c r="X2276" s="7"/>
    </row>
    <row r="2277" spans="9:24" x14ac:dyDescent="0.25">
      <c r="I2277" s="7"/>
      <c r="L2277" s="7"/>
      <c r="Q2277" s="7"/>
      <c r="R2277" s="7"/>
      <c r="X2277" s="7"/>
    </row>
    <row r="2278" spans="9:24" x14ac:dyDescent="0.25">
      <c r="I2278" s="7"/>
      <c r="L2278" s="7"/>
      <c r="Q2278" s="7"/>
      <c r="R2278" s="7"/>
      <c r="X2278" s="7"/>
    </row>
    <row r="2279" spans="9:24" x14ac:dyDescent="0.25">
      <c r="I2279" s="7"/>
      <c r="L2279" s="7"/>
      <c r="Q2279" s="7"/>
      <c r="R2279" s="7"/>
      <c r="X2279" s="7"/>
    </row>
    <row r="2280" spans="9:24" x14ac:dyDescent="0.25">
      <c r="I2280" s="7"/>
      <c r="L2280" s="7"/>
      <c r="Q2280" s="7"/>
      <c r="R2280" s="7"/>
      <c r="X2280" s="7"/>
    </row>
    <row r="2281" spans="9:24" x14ac:dyDescent="0.25">
      <c r="I2281" s="7"/>
      <c r="L2281" s="7"/>
      <c r="Q2281" s="7"/>
      <c r="R2281" s="7"/>
      <c r="X2281" s="7"/>
    </row>
    <row r="2282" spans="9:24" x14ac:dyDescent="0.25">
      <c r="I2282" s="7"/>
      <c r="L2282" s="7"/>
      <c r="Q2282" s="7"/>
      <c r="R2282" s="7"/>
      <c r="X2282" s="7"/>
    </row>
    <row r="2283" spans="9:24" x14ac:dyDescent="0.25">
      <c r="I2283" s="7"/>
      <c r="L2283" s="7"/>
      <c r="Q2283" s="7"/>
      <c r="R2283" s="7"/>
      <c r="X2283" s="7"/>
    </row>
    <row r="2284" spans="9:24" x14ac:dyDescent="0.25">
      <c r="I2284" s="7"/>
      <c r="L2284" s="7"/>
      <c r="Q2284" s="7"/>
      <c r="R2284" s="7"/>
      <c r="X2284" s="7"/>
    </row>
    <row r="2285" spans="9:24" x14ac:dyDescent="0.25">
      <c r="I2285" s="7"/>
      <c r="L2285" s="7"/>
      <c r="Q2285" s="7"/>
      <c r="R2285" s="7"/>
      <c r="X2285" s="7"/>
    </row>
    <row r="2286" spans="9:24" x14ac:dyDescent="0.25">
      <c r="I2286" s="7"/>
      <c r="L2286" s="7"/>
      <c r="Q2286" s="7"/>
      <c r="R2286" s="7"/>
      <c r="X2286" s="7"/>
    </row>
    <row r="2287" spans="9:24" x14ac:dyDescent="0.25">
      <c r="I2287" s="7"/>
      <c r="L2287" s="7"/>
      <c r="Q2287" s="7"/>
      <c r="R2287" s="7"/>
      <c r="X2287" s="7"/>
    </row>
    <row r="2288" spans="9:24" x14ac:dyDescent="0.25">
      <c r="I2288" s="7"/>
      <c r="L2288" s="7"/>
      <c r="Q2288" s="7"/>
      <c r="R2288" s="7"/>
      <c r="X2288" s="7"/>
    </row>
    <row r="2289" spans="9:24" x14ac:dyDescent="0.25">
      <c r="I2289" s="7"/>
      <c r="L2289" s="7"/>
      <c r="Q2289" s="7"/>
      <c r="R2289" s="7"/>
      <c r="X2289" s="7"/>
    </row>
    <row r="2290" spans="9:24" x14ac:dyDescent="0.25">
      <c r="I2290" s="7"/>
      <c r="L2290" s="7"/>
      <c r="Q2290" s="7"/>
      <c r="R2290" s="7"/>
      <c r="X2290" s="7"/>
    </row>
    <row r="2291" spans="9:24" x14ac:dyDescent="0.25">
      <c r="I2291" s="7"/>
      <c r="L2291" s="7"/>
      <c r="Q2291" s="7"/>
      <c r="R2291" s="7"/>
      <c r="X2291" s="7"/>
    </row>
    <row r="2292" spans="9:24" x14ac:dyDescent="0.25">
      <c r="I2292" s="7"/>
      <c r="L2292" s="7"/>
      <c r="Q2292" s="7"/>
      <c r="R2292" s="7"/>
      <c r="X2292" s="7"/>
    </row>
    <row r="2293" spans="9:24" x14ac:dyDescent="0.25">
      <c r="I2293" s="7"/>
      <c r="L2293" s="7"/>
      <c r="Q2293" s="7"/>
      <c r="R2293" s="7"/>
      <c r="X2293" s="7"/>
    </row>
    <row r="2294" spans="9:24" x14ac:dyDescent="0.25">
      <c r="I2294" s="7"/>
      <c r="L2294" s="7"/>
      <c r="Q2294" s="7"/>
      <c r="R2294" s="7"/>
      <c r="X2294" s="7"/>
    </row>
    <row r="2295" spans="9:24" x14ac:dyDescent="0.25">
      <c r="I2295" s="7"/>
      <c r="L2295" s="7"/>
      <c r="Q2295" s="7"/>
      <c r="R2295" s="7"/>
      <c r="X2295" s="7"/>
    </row>
    <row r="2296" spans="9:24" x14ac:dyDescent="0.25">
      <c r="I2296" s="7"/>
      <c r="L2296" s="7"/>
      <c r="Q2296" s="7"/>
      <c r="R2296" s="7"/>
      <c r="X2296" s="7"/>
    </row>
    <row r="2297" spans="9:24" x14ac:dyDescent="0.25">
      <c r="I2297" s="7"/>
      <c r="L2297" s="7"/>
      <c r="Q2297" s="7"/>
      <c r="R2297" s="7"/>
      <c r="X2297" s="7"/>
    </row>
    <row r="2298" spans="9:24" x14ac:dyDescent="0.25">
      <c r="I2298" s="7"/>
      <c r="L2298" s="7"/>
      <c r="Q2298" s="7"/>
      <c r="R2298" s="7"/>
      <c r="X2298" s="7"/>
    </row>
    <row r="2299" spans="9:24" x14ac:dyDescent="0.25">
      <c r="I2299" s="7"/>
      <c r="L2299" s="7"/>
      <c r="Q2299" s="7"/>
      <c r="R2299" s="7"/>
      <c r="X2299" s="7"/>
    </row>
    <row r="2300" spans="9:24" x14ac:dyDescent="0.25">
      <c r="I2300" s="7"/>
      <c r="L2300" s="7"/>
      <c r="Q2300" s="7"/>
      <c r="R2300" s="7"/>
      <c r="X2300" s="7"/>
    </row>
    <row r="2301" spans="9:24" x14ac:dyDescent="0.25">
      <c r="I2301" s="7"/>
      <c r="L2301" s="7"/>
      <c r="Q2301" s="7"/>
      <c r="R2301" s="7"/>
      <c r="X2301" s="7"/>
    </row>
    <row r="2302" spans="9:24" x14ac:dyDescent="0.25">
      <c r="I2302" s="7"/>
      <c r="L2302" s="7"/>
      <c r="Q2302" s="7"/>
      <c r="R2302" s="7"/>
      <c r="X2302" s="7"/>
    </row>
    <row r="2303" spans="9:24" x14ac:dyDescent="0.25">
      <c r="I2303" s="7"/>
      <c r="L2303" s="7"/>
      <c r="Q2303" s="7"/>
      <c r="R2303" s="7"/>
      <c r="X2303" s="7"/>
    </row>
    <row r="2304" spans="9:24" x14ac:dyDescent="0.25">
      <c r="I2304" s="7"/>
      <c r="L2304" s="7"/>
      <c r="Q2304" s="7"/>
      <c r="R2304" s="7"/>
      <c r="X2304" s="7"/>
    </row>
    <row r="2305" spans="9:24" x14ac:dyDescent="0.25">
      <c r="I2305" s="7"/>
      <c r="L2305" s="7"/>
      <c r="Q2305" s="7"/>
      <c r="R2305" s="7"/>
      <c r="X2305" s="7"/>
    </row>
    <row r="2306" spans="9:24" x14ac:dyDescent="0.25">
      <c r="I2306" s="7"/>
      <c r="L2306" s="7"/>
      <c r="Q2306" s="7"/>
      <c r="R2306" s="7"/>
      <c r="X2306" s="7"/>
    </row>
    <row r="2307" spans="9:24" x14ac:dyDescent="0.25">
      <c r="I2307" s="7"/>
      <c r="L2307" s="7"/>
      <c r="Q2307" s="7"/>
      <c r="R2307" s="7"/>
      <c r="X2307" s="7"/>
    </row>
    <row r="2308" spans="9:24" x14ac:dyDescent="0.25">
      <c r="I2308" s="7"/>
      <c r="L2308" s="7"/>
      <c r="Q2308" s="7"/>
      <c r="R2308" s="7"/>
      <c r="X2308" s="7"/>
    </row>
    <row r="2309" spans="9:24" x14ac:dyDescent="0.25">
      <c r="I2309" s="7"/>
      <c r="L2309" s="7"/>
      <c r="Q2309" s="7"/>
      <c r="R2309" s="7"/>
      <c r="X2309" s="7"/>
    </row>
    <row r="2310" spans="9:24" x14ac:dyDescent="0.25">
      <c r="I2310" s="7"/>
      <c r="L2310" s="7"/>
      <c r="Q2310" s="7"/>
      <c r="R2310" s="7"/>
      <c r="X2310" s="7"/>
    </row>
    <row r="2311" spans="9:24" x14ac:dyDescent="0.25">
      <c r="I2311" s="7"/>
      <c r="L2311" s="7"/>
      <c r="Q2311" s="7"/>
      <c r="R2311" s="7"/>
      <c r="X2311" s="7"/>
    </row>
    <row r="2312" spans="9:24" x14ac:dyDescent="0.25">
      <c r="I2312" s="7"/>
      <c r="L2312" s="7"/>
      <c r="Q2312" s="7"/>
      <c r="R2312" s="7"/>
      <c r="X2312" s="7"/>
    </row>
    <row r="2313" spans="9:24" x14ac:dyDescent="0.25">
      <c r="I2313" s="7"/>
      <c r="L2313" s="7"/>
      <c r="Q2313" s="7"/>
      <c r="R2313" s="7"/>
      <c r="X2313" s="7"/>
    </row>
    <row r="2314" spans="9:24" x14ac:dyDescent="0.25">
      <c r="I2314" s="7"/>
      <c r="L2314" s="7"/>
      <c r="Q2314" s="7"/>
      <c r="R2314" s="7"/>
      <c r="X2314" s="7"/>
    </row>
    <row r="2315" spans="9:24" x14ac:dyDescent="0.25">
      <c r="I2315" s="7"/>
      <c r="L2315" s="7"/>
      <c r="Q2315" s="7"/>
      <c r="R2315" s="7"/>
      <c r="X2315" s="7"/>
    </row>
    <row r="2316" spans="9:24" x14ac:dyDescent="0.25">
      <c r="I2316" s="7"/>
      <c r="L2316" s="7"/>
      <c r="Q2316" s="7"/>
      <c r="R2316" s="7"/>
      <c r="X2316" s="7"/>
    </row>
    <row r="2317" spans="9:24" x14ac:dyDescent="0.25">
      <c r="I2317" s="7"/>
      <c r="L2317" s="7"/>
      <c r="Q2317" s="7"/>
      <c r="R2317" s="7"/>
      <c r="X2317" s="7"/>
    </row>
    <row r="2318" spans="9:24" x14ac:dyDescent="0.25">
      <c r="I2318" s="7"/>
      <c r="L2318" s="7"/>
      <c r="Q2318" s="7"/>
      <c r="R2318" s="7"/>
      <c r="X2318" s="7"/>
    </row>
    <row r="2319" spans="9:24" x14ac:dyDescent="0.25">
      <c r="I2319" s="7"/>
      <c r="L2319" s="7"/>
      <c r="Q2319" s="7"/>
      <c r="R2319" s="7"/>
      <c r="X2319" s="7"/>
    </row>
    <row r="2320" spans="9:24" x14ac:dyDescent="0.25">
      <c r="I2320" s="7"/>
      <c r="L2320" s="7"/>
      <c r="Q2320" s="7"/>
      <c r="R2320" s="7"/>
      <c r="X2320" s="7"/>
    </row>
    <row r="2321" spans="9:24" x14ac:dyDescent="0.25">
      <c r="I2321" s="7"/>
      <c r="L2321" s="7"/>
      <c r="Q2321" s="7"/>
      <c r="R2321" s="7"/>
      <c r="X2321" s="7"/>
    </row>
    <row r="2322" spans="9:24" x14ac:dyDescent="0.25">
      <c r="I2322" s="7"/>
      <c r="L2322" s="7"/>
      <c r="Q2322" s="7"/>
      <c r="R2322" s="7"/>
      <c r="X2322" s="7"/>
    </row>
    <row r="2323" spans="9:24" x14ac:dyDescent="0.25">
      <c r="I2323" s="7"/>
      <c r="L2323" s="7"/>
      <c r="Q2323" s="7"/>
      <c r="R2323" s="7"/>
      <c r="X2323" s="7"/>
    </row>
    <row r="2324" spans="9:24" x14ac:dyDescent="0.25">
      <c r="I2324" s="7"/>
      <c r="L2324" s="7"/>
      <c r="Q2324" s="7"/>
      <c r="R2324" s="7"/>
      <c r="X2324" s="7"/>
    </row>
    <row r="2325" spans="9:24" x14ac:dyDescent="0.25">
      <c r="I2325" s="7"/>
      <c r="L2325" s="7"/>
      <c r="Q2325" s="7"/>
      <c r="R2325" s="7"/>
      <c r="X2325" s="7"/>
    </row>
    <row r="2326" spans="9:24" x14ac:dyDescent="0.25">
      <c r="I2326" s="7"/>
      <c r="L2326" s="7"/>
      <c r="Q2326" s="7"/>
      <c r="R2326" s="7"/>
      <c r="X2326" s="7"/>
    </row>
    <row r="2327" spans="9:24" x14ac:dyDescent="0.25">
      <c r="I2327" s="7"/>
      <c r="L2327" s="7"/>
      <c r="Q2327" s="7"/>
      <c r="R2327" s="7"/>
      <c r="X2327" s="7"/>
    </row>
    <row r="2328" spans="9:24" x14ac:dyDescent="0.25">
      <c r="I2328" s="7"/>
      <c r="L2328" s="7"/>
      <c r="Q2328" s="7"/>
      <c r="R2328" s="7"/>
      <c r="X2328" s="7"/>
    </row>
    <row r="2329" spans="9:24" x14ac:dyDescent="0.25">
      <c r="I2329" s="7"/>
      <c r="L2329" s="7"/>
      <c r="Q2329" s="7"/>
      <c r="R2329" s="7"/>
      <c r="X2329" s="7"/>
    </row>
    <row r="2330" spans="9:24" x14ac:dyDescent="0.25">
      <c r="I2330" s="7"/>
      <c r="L2330" s="7"/>
      <c r="Q2330" s="7"/>
      <c r="R2330" s="7"/>
      <c r="X2330" s="7"/>
    </row>
    <row r="2331" spans="9:24" x14ac:dyDescent="0.25">
      <c r="I2331" s="7"/>
      <c r="L2331" s="7"/>
      <c r="Q2331" s="7"/>
      <c r="R2331" s="7"/>
      <c r="X2331" s="7"/>
    </row>
    <row r="2332" spans="9:24" x14ac:dyDescent="0.25">
      <c r="I2332" s="7"/>
      <c r="L2332" s="7"/>
      <c r="Q2332" s="7"/>
      <c r="R2332" s="7"/>
      <c r="X2332" s="7"/>
    </row>
    <row r="2333" spans="9:24" x14ac:dyDescent="0.25">
      <c r="I2333" s="7"/>
      <c r="L2333" s="7"/>
      <c r="Q2333" s="7"/>
      <c r="R2333" s="7"/>
      <c r="X2333" s="7"/>
    </row>
    <row r="2334" spans="9:24" x14ac:dyDescent="0.25">
      <c r="I2334" s="7"/>
      <c r="L2334" s="7"/>
      <c r="Q2334" s="7"/>
      <c r="R2334" s="7"/>
      <c r="X2334" s="7"/>
    </row>
    <row r="2335" spans="9:24" x14ac:dyDescent="0.25">
      <c r="I2335" s="7"/>
      <c r="L2335" s="7"/>
      <c r="Q2335" s="7"/>
      <c r="R2335" s="7"/>
      <c r="X2335" s="7"/>
    </row>
    <row r="2336" spans="9:24" x14ac:dyDescent="0.25">
      <c r="I2336" s="7"/>
      <c r="L2336" s="7"/>
      <c r="Q2336" s="7"/>
      <c r="R2336" s="7"/>
      <c r="X2336" s="7"/>
    </row>
    <row r="2337" spans="9:24" x14ac:dyDescent="0.25">
      <c r="I2337" s="7"/>
      <c r="L2337" s="7"/>
      <c r="Q2337" s="7"/>
      <c r="R2337" s="7"/>
      <c r="X2337" s="7"/>
    </row>
    <row r="2338" spans="9:24" x14ac:dyDescent="0.25">
      <c r="I2338" s="7"/>
      <c r="L2338" s="7"/>
      <c r="Q2338" s="7"/>
      <c r="R2338" s="7"/>
      <c r="X2338" s="7"/>
    </row>
    <row r="2339" spans="9:24" x14ac:dyDescent="0.25">
      <c r="I2339" s="7"/>
      <c r="L2339" s="7"/>
      <c r="Q2339" s="7"/>
      <c r="R2339" s="7"/>
      <c r="X2339" s="7"/>
    </row>
    <row r="2340" spans="9:24" x14ac:dyDescent="0.25">
      <c r="I2340" s="7"/>
      <c r="L2340" s="7"/>
      <c r="Q2340" s="7"/>
      <c r="R2340" s="7"/>
      <c r="X2340" s="7"/>
    </row>
    <row r="2341" spans="9:24" x14ac:dyDescent="0.25">
      <c r="I2341" s="7"/>
      <c r="L2341" s="7"/>
      <c r="Q2341" s="7"/>
      <c r="R2341" s="7"/>
      <c r="X2341" s="7"/>
    </row>
    <row r="2342" spans="9:24" x14ac:dyDescent="0.25">
      <c r="I2342" s="7"/>
      <c r="L2342" s="7"/>
      <c r="Q2342" s="7"/>
      <c r="R2342" s="7"/>
      <c r="X2342" s="7"/>
    </row>
    <row r="2343" spans="9:24" x14ac:dyDescent="0.25">
      <c r="I2343" s="7"/>
      <c r="L2343" s="7"/>
      <c r="Q2343" s="7"/>
      <c r="R2343" s="7"/>
      <c r="X2343" s="7"/>
    </row>
    <row r="2344" spans="9:24" x14ac:dyDescent="0.25">
      <c r="I2344" s="7"/>
      <c r="L2344" s="7"/>
      <c r="Q2344" s="7"/>
      <c r="R2344" s="7"/>
      <c r="X2344" s="7"/>
    </row>
    <row r="2345" spans="9:24" x14ac:dyDescent="0.25">
      <c r="I2345" s="7"/>
      <c r="L2345" s="7"/>
      <c r="Q2345" s="7"/>
      <c r="R2345" s="7"/>
      <c r="X2345" s="7"/>
    </row>
    <row r="2346" spans="9:24" x14ac:dyDescent="0.25">
      <c r="I2346" s="7"/>
      <c r="L2346" s="7"/>
      <c r="Q2346" s="7"/>
      <c r="R2346" s="7"/>
      <c r="X2346" s="7"/>
    </row>
    <row r="2347" spans="9:24" x14ac:dyDescent="0.25">
      <c r="I2347" s="7"/>
      <c r="L2347" s="7"/>
      <c r="Q2347" s="7"/>
      <c r="R2347" s="7"/>
      <c r="X2347" s="7"/>
    </row>
    <row r="2348" spans="9:24" x14ac:dyDescent="0.25">
      <c r="I2348" s="7"/>
      <c r="L2348" s="7"/>
      <c r="Q2348" s="7"/>
      <c r="R2348" s="7"/>
      <c r="X2348" s="7"/>
    </row>
    <row r="2349" spans="9:24" x14ac:dyDescent="0.25">
      <c r="I2349" s="7"/>
      <c r="L2349" s="7"/>
      <c r="Q2349" s="7"/>
      <c r="R2349" s="7"/>
      <c r="X2349" s="7"/>
    </row>
    <row r="2350" spans="9:24" x14ac:dyDescent="0.25">
      <c r="I2350" s="7"/>
      <c r="L2350" s="7"/>
      <c r="Q2350" s="7"/>
      <c r="R2350" s="7"/>
      <c r="X2350" s="7"/>
    </row>
    <row r="2351" spans="9:24" x14ac:dyDescent="0.25">
      <c r="I2351" s="7"/>
      <c r="L2351" s="7"/>
      <c r="Q2351" s="7"/>
      <c r="R2351" s="7"/>
      <c r="X2351" s="7"/>
    </row>
    <row r="2352" spans="9:24" x14ac:dyDescent="0.25">
      <c r="I2352" s="7"/>
      <c r="L2352" s="7"/>
      <c r="Q2352" s="7"/>
      <c r="R2352" s="7"/>
      <c r="X2352" s="7"/>
    </row>
    <row r="2353" spans="9:24" x14ac:dyDescent="0.25">
      <c r="I2353" s="7"/>
      <c r="L2353" s="7"/>
      <c r="Q2353" s="7"/>
      <c r="R2353" s="7"/>
      <c r="X2353" s="7"/>
    </row>
    <row r="2354" spans="9:24" x14ac:dyDescent="0.25">
      <c r="I2354" s="7"/>
      <c r="L2354" s="7"/>
      <c r="Q2354" s="7"/>
      <c r="R2354" s="7"/>
      <c r="X2354" s="7"/>
    </row>
    <row r="2355" spans="9:24" x14ac:dyDescent="0.25">
      <c r="I2355" s="7"/>
      <c r="L2355" s="7"/>
      <c r="Q2355" s="7"/>
      <c r="R2355" s="7"/>
      <c r="X2355" s="7"/>
    </row>
    <row r="2356" spans="9:24" x14ac:dyDescent="0.25">
      <c r="I2356" s="7"/>
      <c r="L2356" s="7"/>
      <c r="Q2356" s="7"/>
      <c r="R2356" s="7"/>
      <c r="X2356" s="7"/>
    </row>
    <row r="2357" spans="9:24" x14ac:dyDescent="0.25">
      <c r="I2357" s="7"/>
      <c r="L2357" s="7"/>
      <c r="Q2357" s="7"/>
      <c r="R2357" s="7"/>
      <c r="X2357" s="7"/>
    </row>
    <row r="2358" spans="9:24" x14ac:dyDescent="0.25">
      <c r="I2358" s="7"/>
      <c r="L2358" s="7"/>
      <c r="Q2358" s="7"/>
      <c r="R2358" s="7"/>
      <c r="X2358" s="7"/>
    </row>
    <row r="2359" spans="9:24" x14ac:dyDescent="0.25">
      <c r="I2359" s="7"/>
      <c r="L2359" s="7"/>
      <c r="Q2359" s="7"/>
      <c r="R2359" s="7"/>
      <c r="X2359" s="7"/>
    </row>
    <row r="2360" spans="9:24" x14ac:dyDescent="0.25">
      <c r="I2360" s="7"/>
      <c r="L2360" s="7"/>
      <c r="Q2360" s="7"/>
      <c r="R2360" s="7"/>
      <c r="X2360" s="7"/>
    </row>
    <row r="2361" spans="9:24" x14ac:dyDescent="0.25">
      <c r="I2361" s="7"/>
      <c r="L2361" s="7"/>
      <c r="Q2361" s="7"/>
      <c r="R2361" s="7"/>
      <c r="X2361" s="7"/>
    </row>
    <row r="2362" spans="9:24" x14ac:dyDescent="0.25">
      <c r="I2362" s="7"/>
      <c r="L2362" s="7"/>
      <c r="Q2362" s="7"/>
      <c r="R2362" s="7"/>
      <c r="X2362" s="7"/>
    </row>
    <row r="2363" spans="9:24" x14ac:dyDescent="0.25">
      <c r="I2363" s="7"/>
      <c r="L2363" s="7"/>
      <c r="Q2363" s="7"/>
      <c r="R2363" s="7"/>
      <c r="X2363" s="7"/>
    </row>
    <row r="2364" spans="9:24" x14ac:dyDescent="0.25">
      <c r="I2364" s="7"/>
      <c r="L2364" s="7"/>
      <c r="Q2364" s="7"/>
      <c r="R2364" s="7"/>
      <c r="X2364" s="7"/>
    </row>
    <row r="2365" spans="9:24" x14ac:dyDescent="0.25">
      <c r="I2365" s="7"/>
      <c r="L2365" s="7"/>
      <c r="Q2365" s="7"/>
      <c r="R2365" s="7"/>
      <c r="X2365" s="7"/>
    </row>
    <row r="2366" spans="9:24" x14ac:dyDescent="0.25">
      <c r="I2366" s="7"/>
      <c r="L2366" s="7"/>
      <c r="Q2366" s="7"/>
      <c r="R2366" s="7"/>
      <c r="X2366" s="7"/>
    </row>
    <row r="2367" spans="9:24" x14ac:dyDescent="0.25">
      <c r="I2367" s="7"/>
      <c r="L2367" s="7"/>
      <c r="Q2367" s="7"/>
      <c r="R2367" s="7"/>
      <c r="X2367" s="7"/>
    </row>
    <row r="2368" spans="9:24" x14ac:dyDescent="0.25">
      <c r="I2368" s="7"/>
      <c r="L2368" s="7"/>
      <c r="Q2368" s="7"/>
      <c r="R2368" s="7"/>
      <c r="X2368" s="7"/>
    </row>
    <row r="2369" spans="9:24" x14ac:dyDescent="0.25">
      <c r="I2369" s="7"/>
      <c r="L2369" s="7"/>
      <c r="Q2369" s="7"/>
      <c r="R2369" s="7"/>
      <c r="X2369" s="7"/>
    </row>
    <row r="2370" spans="9:24" x14ac:dyDescent="0.25">
      <c r="I2370" s="7"/>
      <c r="L2370" s="7"/>
      <c r="Q2370" s="7"/>
      <c r="R2370" s="7"/>
      <c r="X2370" s="7"/>
    </row>
    <row r="2371" spans="9:24" x14ac:dyDescent="0.25">
      <c r="I2371" s="7"/>
      <c r="L2371" s="7"/>
      <c r="Q2371" s="7"/>
      <c r="R2371" s="7"/>
      <c r="X2371" s="7"/>
    </row>
    <row r="2372" spans="9:24" x14ac:dyDescent="0.25">
      <c r="I2372" s="7"/>
      <c r="L2372" s="7"/>
      <c r="Q2372" s="7"/>
      <c r="R2372" s="7"/>
      <c r="X2372" s="7"/>
    </row>
    <row r="2373" spans="9:24" x14ac:dyDescent="0.25">
      <c r="I2373" s="7"/>
      <c r="L2373" s="7"/>
      <c r="Q2373" s="7"/>
      <c r="R2373" s="7"/>
      <c r="X2373" s="7"/>
    </row>
    <row r="2374" spans="9:24" x14ac:dyDescent="0.25">
      <c r="I2374" s="7"/>
      <c r="L2374" s="7"/>
      <c r="Q2374" s="7"/>
      <c r="R2374" s="7"/>
      <c r="X2374" s="7"/>
    </row>
    <row r="2375" spans="9:24" x14ac:dyDescent="0.25">
      <c r="I2375" s="7"/>
      <c r="L2375" s="7"/>
      <c r="Q2375" s="7"/>
      <c r="R2375" s="7"/>
      <c r="X2375" s="7"/>
    </row>
    <row r="2376" spans="9:24" x14ac:dyDescent="0.25">
      <c r="I2376" s="7"/>
      <c r="L2376" s="7"/>
      <c r="Q2376" s="7"/>
      <c r="R2376" s="7"/>
      <c r="X2376" s="7"/>
    </row>
    <row r="2377" spans="9:24" x14ac:dyDescent="0.25">
      <c r="I2377" s="7"/>
      <c r="L2377" s="7"/>
      <c r="Q2377" s="7"/>
      <c r="R2377" s="7"/>
      <c r="X2377" s="7"/>
    </row>
    <row r="2378" spans="9:24" x14ac:dyDescent="0.25">
      <c r="I2378" s="7"/>
      <c r="L2378" s="7"/>
      <c r="Q2378" s="7"/>
      <c r="R2378" s="7"/>
      <c r="X2378" s="7"/>
    </row>
    <row r="2379" spans="9:24" x14ac:dyDescent="0.25">
      <c r="I2379" s="7"/>
      <c r="L2379" s="7"/>
      <c r="Q2379" s="7"/>
      <c r="R2379" s="7"/>
      <c r="X2379" s="7"/>
    </row>
    <row r="2380" spans="9:24" x14ac:dyDescent="0.25">
      <c r="I2380" s="7"/>
      <c r="L2380" s="7"/>
      <c r="Q2380" s="7"/>
      <c r="R2380" s="7"/>
      <c r="X2380" s="7"/>
    </row>
    <row r="2381" spans="9:24" x14ac:dyDescent="0.25">
      <c r="I2381" s="7"/>
      <c r="L2381" s="7"/>
      <c r="Q2381" s="7"/>
      <c r="R2381" s="7"/>
      <c r="X2381" s="7"/>
    </row>
    <row r="2382" spans="9:24" x14ac:dyDescent="0.25">
      <c r="I2382" s="7"/>
      <c r="L2382" s="7"/>
      <c r="Q2382" s="7"/>
      <c r="R2382" s="7"/>
      <c r="X2382" s="7"/>
    </row>
    <row r="2383" spans="9:24" x14ac:dyDescent="0.25">
      <c r="I2383" s="7"/>
      <c r="L2383" s="7"/>
      <c r="Q2383" s="7"/>
      <c r="R2383" s="7"/>
      <c r="X2383" s="7"/>
    </row>
    <row r="2384" spans="9:24" x14ac:dyDescent="0.25">
      <c r="I2384" s="7"/>
      <c r="L2384" s="7"/>
      <c r="Q2384" s="7"/>
      <c r="R2384" s="7"/>
      <c r="X2384" s="7"/>
    </row>
    <row r="2385" spans="9:24" x14ac:dyDescent="0.25">
      <c r="I2385" s="7"/>
      <c r="L2385" s="7"/>
      <c r="Q2385" s="7"/>
      <c r="R2385" s="7"/>
      <c r="X2385" s="7"/>
    </row>
    <row r="2386" spans="9:24" x14ac:dyDescent="0.25">
      <c r="I2386" s="7"/>
      <c r="L2386" s="7"/>
      <c r="Q2386" s="7"/>
      <c r="R2386" s="7"/>
      <c r="X2386" s="7"/>
    </row>
    <row r="2387" spans="9:24" x14ac:dyDescent="0.25">
      <c r="I2387" s="7"/>
      <c r="L2387" s="7"/>
      <c r="Q2387" s="7"/>
      <c r="R2387" s="7"/>
      <c r="X2387" s="7"/>
    </row>
    <row r="2388" spans="9:24" x14ac:dyDescent="0.25">
      <c r="I2388" s="7"/>
      <c r="L2388" s="7"/>
      <c r="Q2388" s="7"/>
      <c r="R2388" s="7"/>
      <c r="X2388" s="7"/>
    </row>
    <row r="2389" spans="9:24" x14ac:dyDescent="0.25">
      <c r="I2389" s="7"/>
      <c r="L2389" s="7"/>
      <c r="Q2389" s="7"/>
      <c r="R2389" s="7"/>
      <c r="X2389" s="7"/>
    </row>
    <row r="2390" spans="9:24" x14ac:dyDescent="0.25">
      <c r="I2390" s="7"/>
      <c r="L2390" s="7"/>
      <c r="Q2390" s="7"/>
      <c r="R2390" s="7"/>
      <c r="X2390" s="7"/>
    </row>
    <row r="2391" spans="9:24" x14ac:dyDescent="0.25">
      <c r="I2391" s="7"/>
      <c r="L2391" s="7"/>
      <c r="Q2391" s="7"/>
      <c r="R2391" s="7"/>
      <c r="X2391" s="7"/>
    </row>
    <row r="2392" spans="9:24" x14ac:dyDescent="0.25">
      <c r="I2392" s="7"/>
      <c r="L2392" s="7"/>
      <c r="Q2392" s="7"/>
      <c r="R2392" s="7"/>
      <c r="X2392" s="7"/>
    </row>
    <row r="2393" spans="9:24" x14ac:dyDescent="0.25">
      <c r="I2393" s="7"/>
      <c r="L2393" s="7"/>
      <c r="Q2393" s="7"/>
      <c r="R2393" s="7"/>
      <c r="X2393" s="7"/>
    </row>
    <row r="2394" spans="9:24" x14ac:dyDescent="0.25">
      <c r="I2394" s="7"/>
      <c r="L2394" s="7"/>
      <c r="Q2394" s="7"/>
      <c r="R2394" s="7"/>
      <c r="X2394" s="7"/>
    </row>
    <row r="2395" spans="9:24" x14ac:dyDescent="0.25">
      <c r="I2395" s="7"/>
      <c r="L2395" s="7"/>
      <c r="Q2395" s="7"/>
      <c r="R2395" s="7"/>
      <c r="X2395" s="7"/>
    </row>
    <row r="2396" spans="9:24" x14ac:dyDescent="0.25">
      <c r="I2396" s="7"/>
      <c r="L2396" s="7"/>
      <c r="Q2396" s="7"/>
      <c r="R2396" s="7"/>
      <c r="X2396" s="7"/>
    </row>
    <row r="2397" spans="9:24" x14ac:dyDescent="0.25">
      <c r="I2397" s="7"/>
      <c r="L2397" s="7"/>
      <c r="Q2397" s="7"/>
      <c r="R2397" s="7"/>
      <c r="X2397" s="7"/>
    </row>
    <row r="2398" spans="9:24" x14ac:dyDescent="0.25">
      <c r="I2398" s="7"/>
      <c r="L2398" s="7"/>
      <c r="Q2398" s="7"/>
      <c r="R2398" s="7"/>
      <c r="X2398" s="7"/>
    </row>
    <row r="2399" spans="9:24" x14ac:dyDescent="0.25">
      <c r="I2399" s="7"/>
      <c r="L2399" s="7"/>
      <c r="Q2399" s="7"/>
      <c r="R2399" s="7"/>
      <c r="X2399" s="7"/>
    </row>
    <row r="2400" spans="9:24" x14ac:dyDescent="0.25">
      <c r="I2400" s="7"/>
      <c r="L2400" s="7"/>
      <c r="Q2400" s="7"/>
      <c r="R2400" s="7"/>
      <c r="X2400" s="7"/>
    </row>
    <row r="2401" spans="9:24" x14ac:dyDescent="0.25">
      <c r="I2401" s="7"/>
      <c r="L2401" s="7"/>
      <c r="Q2401" s="7"/>
      <c r="R2401" s="7"/>
      <c r="X2401" s="7"/>
    </row>
    <row r="2402" spans="9:24" x14ac:dyDescent="0.25">
      <c r="I2402" s="7"/>
      <c r="L2402" s="7"/>
      <c r="Q2402" s="7"/>
      <c r="R2402" s="7"/>
      <c r="X2402" s="7"/>
    </row>
    <row r="2403" spans="9:24" x14ac:dyDescent="0.25">
      <c r="I2403" s="7"/>
      <c r="L2403" s="7"/>
      <c r="Q2403" s="7"/>
      <c r="R2403" s="7"/>
      <c r="X2403" s="7"/>
    </row>
    <row r="2404" spans="9:24" x14ac:dyDescent="0.25">
      <c r="I2404" s="7"/>
      <c r="L2404" s="7"/>
      <c r="Q2404" s="7"/>
      <c r="R2404" s="7"/>
      <c r="X2404" s="7"/>
    </row>
    <row r="2405" spans="9:24" x14ac:dyDescent="0.25">
      <c r="I2405" s="7"/>
      <c r="L2405" s="7"/>
      <c r="Q2405" s="7"/>
      <c r="R2405" s="7"/>
      <c r="X2405" s="7"/>
    </row>
    <row r="2406" spans="9:24" x14ac:dyDescent="0.25">
      <c r="I2406" s="7"/>
      <c r="L2406" s="7"/>
      <c r="Q2406" s="7"/>
      <c r="R2406" s="7"/>
      <c r="X2406" s="7"/>
    </row>
    <row r="2407" spans="9:24" x14ac:dyDescent="0.25">
      <c r="I2407" s="7"/>
      <c r="L2407" s="7"/>
      <c r="Q2407" s="7"/>
      <c r="R2407" s="7"/>
      <c r="X2407" s="7"/>
    </row>
    <row r="2408" spans="9:24" x14ac:dyDescent="0.25">
      <c r="I2408" s="7"/>
      <c r="L2408" s="7"/>
      <c r="Q2408" s="7"/>
      <c r="R2408" s="7"/>
      <c r="X2408" s="7"/>
    </row>
    <row r="2409" spans="9:24" x14ac:dyDescent="0.25">
      <c r="I2409" s="7"/>
      <c r="L2409" s="7"/>
      <c r="Q2409" s="7"/>
      <c r="R2409" s="7"/>
      <c r="X2409" s="7"/>
    </row>
    <row r="2410" spans="9:24" x14ac:dyDescent="0.25">
      <c r="I2410" s="7"/>
      <c r="L2410" s="7"/>
      <c r="Q2410" s="7"/>
      <c r="R2410" s="7"/>
      <c r="X2410" s="7"/>
    </row>
    <row r="2411" spans="9:24" x14ac:dyDescent="0.25">
      <c r="I2411" s="7"/>
      <c r="L2411" s="7"/>
      <c r="Q2411" s="7"/>
      <c r="R2411" s="7"/>
      <c r="X2411" s="7"/>
    </row>
    <row r="2412" spans="9:24" x14ac:dyDescent="0.25">
      <c r="I2412" s="7"/>
      <c r="L2412" s="7"/>
      <c r="Q2412" s="7"/>
      <c r="R2412" s="7"/>
      <c r="X2412" s="7"/>
    </row>
    <row r="2413" spans="9:24" x14ac:dyDescent="0.25">
      <c r="I2413" s="7"/>
      <c r="L2413" s="7"/>
      <c r="Q2413" s="7"/>
      <c r="R2413" s="7"/>
      <c r="X2413" s="7"/>
    </row>
    <row r="2414" spans="9:24" x14ac:dyDescent="0.25">
      <c r="I2414" s="7"/>
      <c r="L2414" s="7"/>
      <c r="Q2414" s="7"/>
      <c r="R2414" s="7"/>
      <c r="X2414" s="7"/>
    </row>
    <row r="2415" spans="9:24" x14ac:dyDescent="0.25">
      <c r="I2415" s="7"/>
      <c r="L2415" s="7"/>
      <c r="Q2415" s="7"/>
      <c r="R2415" s="7"/>
      <c r="X2415" s="7"/>
    </row>
    <row r="2416" spans="9:24" x14ac:dyDescent="0.25">
      <c r="I2416" s="7"/>
      <c r="L2416" s="7"/>
      <c r="Q2416" s="7"/>
      <c r="R2416" s="7"/>
      <c r="X2416" s="7"/>
    </row>
    <row r="2417" spans="9:24" x14ac:dyDescent="0.25">
      <c r="I2417" s="7"/>
      <c r="L2417" s="7"/>
      <c r="Q2417" s="7"/>
      <c r="R2417" s="7"/>
      <c r="X2417" s="7"/>
    </row>
    <row r="2418" spans="9:24" x14ac:dyDescent="0.25">
      <c r="I2418" s="7"/>
      <c r="L2418" s="7"/>
      <c r="Q2418" s="7"/>
      <c r="R2418" s="7"/>
      <c r="X2418" s="7"/>
    </row>
    <row r="2419" spans="9:24" x14ac:dyDescent="0.25">
      <c r="I2419" s="7"/>
      <c r="L2419" s="7"/>
      <c r="Q2419" s="7"/>
      <c r="R2419" s="7"/>
      <c r="X2419" s="7"/>
    </row>
    <row r="2420" spans="9:24" x14ac:dyDescent="0.25">
      <c r="I2420" s="7"/>
      <c r="L2420" s="7"/>
      <c r="Q2420" s="7"/>
      <c r="R2420" s="7"/>
      <c r="X2420" s="7"/>
    </row>
    <row r="2421" spans="9:24" x14ac:dyDescent="0.25">
      <c r="I2421" s="7"/>
      <c r="L2421" s="7"/>
      <c r="Q2421" s="7"/>
      <c r="R2421" s="7"/>
      <c r="X2421" s="7"/>
    </row>
    <row r="2422" spans="9:24" x14ac:dyDescent="0.25">
      <c r="I2422" s="7"/>
      <c r="L2422" s="7"/>
      <c r="Q2422" s="7"/>
      <c r="R2422" s="7"/>
      <c r="X2422" s="7"/>
    </row>
    <row r="2423" spans="9:24" x14ac:dyDescent="0.25">
      <c r="I2423" s="7"/>
      <c r="L2423" s="7"/>
      <c r="Q2423" s="7"/>
      <c r="R2423" s="7"/>
      <c r="X2423" s="7"/>
    </row>
    <row r="2424" spans="9:24" x14ac:dyDescent="0.25">
      <c r="I2424" s="7"/>
      <c r="L2424" s="7"/>
      <c r="Q2424" s="7"/>
      <c r="R2424" s="7"/>
      <c r="X2424" s="7"/>
    </row>
    <row r="2425" spans="9:24" x14ac:dyDescent="0.25">
      <c r="I2425" s="7"/>
      <c r="L2425" s="7"/>
      <c r="Q2425" s="7"/>
      <c r="R2425" s="7"/>
      <c r="X2425" s="7"/>
    </row>
    <row r="2426" spans="9:24" x14ac:dyDescent="0.25">
      <c r="I2426" s="7"/>
      <c r="L2426" s="7"/>
      <c r="Q2426" s="7"/>
      <c r="R2426" s="7"/>
      <c r="X2426" s="7"/>
    </row>
    <row r="2427" spans="9:24" x14ac:dyDescent="0.25">
      <c r="I2427" s="7"/>
      <c r="L2427" s="7"/>
      <c r="Q2427" s="7"/>
      <c r="R2427" s="7"/>
      <c r="X2427" s="7"/>
    </row>
    <row r="2428" spans="9:24" x14ac:dyDescent="0.25">
      <c r="I2428" s="7"/>
      <c r="L2428" s="7"/>
      <c r="Q2428" s="7"/>
      <c r="R2428" s="7"/>
      <c r="X2428" s="7"/>
    </row>
    <row r="2429" spans="9:24" x14ac:dyDescent="0.25">
      <c r="I2429" s="7"/>
      <c r="L2429" s="7"/>
      <c r="Q2429" s="7"/>
      <c r="R2429" s="7"/>
      <c r="X2429" s="7"/>
    </row>
    <row r="2430" spans="9:24" x14ac:dyDescent="0.25">
      <c r="I2430" s="7"/>
      <c r="L2430" s="7"/>
      <c r="Q2430" s="7"/>
      <c r="R2430" s="7"/>
      <c r="X2430" s="7"/>
    </row>
    <row r="2431" spans="9:24" x14ac:dyDescent="0.25">
      <c r="I2431" s="7"/>
      <c r="L2431" s="7"/>
      <c r="Q2431" s="7"/>
      <c r="R2431" s="7"/>
      <c r="X2431" s="7"/>
    </row>
    <row r="2432" spans="9:24" x14ac:dyDescent="0.25">
      <c r="I2432" s="7"/>
      <c r="L2432" s="7"/>
      <c r="Q2432" s="7"/>
      <c r="R2432" s="7"/>
      <c r="X2432" s="7"/>
    </row>
    <row r="2433" spans="9:24" x14ac:dyDescent="0.25">
      <c r="I2433" s="7"/>
      <c r="L2433" s="7"/>
      <c r="Q2433" s="7"/>
      <c r="R2433" s="7"/>
      <c r="X2433" s="7"/>
    </row>
    <row r="2434" spans="9:24" x14ac:dyDescent="0.25">
      <c r="I2434" s="7"/>
      <c r="L2434" s="7"/>
      <c r="Q2434" s="7"/>
      <c r="R2434" s="7"/>
      <c r="X2434" s="7"/>
    </row>
    <row r="2435" spans="9:24" x14ac:dyDescent="0.25">
      <c r="I2435" s="7"/>
      <c r="L2435" s="7"/>
      <c r="Q2435" s="7"/>
      <c r="R2435" s="7"/>
      <c r="X2435" s="7"/>
    </row>
    <row r="2436" spans="9:24" x14ac:dyDescent="0.25">
      <c r="I2436" s="7"/>
      <c r="L2436" s="7"/>
      <c r="Q2436" s="7"/>
      <c r="R2436" s="7"/>
      <c r="X2436" s="7"/>
    </row>
    <row r="2437" spans="9:24" x14ac:dyDescent="0.25">
      <c r="I2437" s="7"/>
      <c r="L2437" s="7"/>
      <c r="Q2437" s="7"/>
      <c r="R2437" s="7"/>
      <c r="X2437" s="7"/>
    </row>
    <row r="2438" spans="9:24" x14ac:dyDescent="0.25">
      <c r="I2438" s="7"/>
      <c r="L2438" s="7"/>
      <c r="Q2438" s="7"/>
      <c r="R2438" s="7"/>
      <c r="X2438" s="7"/>
    </row>
    <row r="2439" spans="9:24" x14ac:dyDescent="0.25">
      <c r="I2439" s="7"/>
      <c r="L2439" s="7"/>
      <c r="Q2439" s="7"/>
      <c r="R2439" s="7"/>
      <c r="X2439" s="7"/>
    </row>
    <row r="2440" spans="9:24" x14ac:dyDescent="0.25">
      <c r="I2440" s="7"/>
      <c r="L2440" s="7"/>
      <c r="Q2440" s="7"/>
      <c r="R2440" s="7"/>
      <c r="X2440" s="7"/>
    </row>
    <row r="2441" spans="9:24" x14ac:dyDescent="0.25">
      <c r="I2441" s="7"/>
      <c r="L2441" s="7"/>
      <c r="Q2441" s="7"/>
      <c r="R2441" s="7"/>
      <c r="X2441" s="7"/>
    </row>
    <row r="2442" spans="9:24" x14ac:dyDescent="0.25">
      <c r="I2442" s="7"/>
      <c r="L2442" s="7"/>
      <c r="Q2442" s="7"/>
      <c r="R2442" s="7"/>
      <c r="X2442" s="7"/>
    </row>
    <row r="2443" spans="9:24" x14ac:dyDescent="0.25">
      <c r="I2443" s="7"/>
      <c r="L2443" s="7"/>
      <c r="Q2443" s="7"/>
      <c r="R2443" s="7"/>
      <c r="X2443" s="7"/>
    </row>
    <row r="2444" spans="9:24" x14ac:dyDescent="0.25">
      <c r="I2444" s="7"/>
      <c r="L2444" s="7"/>
      <c r="Q2444" s="7"/>
      <c r="R2444" s="7"/>
      <c r="X2444" s="7"/>
    </row>
    <row r="2445" spans="9:24" x14ac:dyDescent="0.25">
      <c r="I2445" s="7"/>
      <c r="L2445" s="7"/>
      <c r="Q2445" s="7"/>
      <c r="R2445" s="7"/>
      <c r="X2445" s="7"/>
    </row>
    <row r="2446" spans="9:24" x14ac:dyDescent="0.25">
      <c r="I2446" s="7"/>
      <c r="L2446" s="7"/>
      <c r="Q2446" s="7"/>
      <c r="R2446" s="7"/>
      <c r="X2446" s="7"/>
    </row>
    <row r="2447" spans="9:24" x14ac:dyDescent="0.25">
      <c r="I2447" s="7"/>
      <c r="L2447" s="7"/>
      <c r="Q2447" s="7"/>
      <c r="R2447" s="7"/>
      <c r="X2447" s="7"/>
    </row>
    <row r="2448" spans="9:24" x14ac:dyDescent="0.25">
      <c r="I2448" s="7"/>
      <c r="L2448" s="7"/>
      <c r="Q2448" s="7"/>
      <c r="R2448" s="7"/>
      <c r="X2448" s="7"/>
    </row>
    <row r="2449" spans="9:24" x14ac:dyDescent="0.25">
      <c r="I2449" s="7"/>
      <c r="L2449" s="7"/>
      <c r="Q2449" s="7"/>
      <c r="R2449" s="7"/>
      <c r="X2449" s="7"/>
    </row>
    <row r="2450" spans="9:24" x14ac:dyDescent="0.25">
      <c r="I2450" s="7"/>
      <c r="L2450" s="7"/>
      <c r="Q2450" s="7"/>
      <c r="R2450" s="7"/>
      <c r="X2450" s="7"/>
    </row>
    <row r="2451" spans="9:24" x14ac:dyDescent="0.25">
      <c r="I2451" s="7"/>
      <c r="L2451" s="7"/>
      <c r="Q2451" s="7"/>
      <c r="R2451" s="7"/>
      <c r="X2451" s="7"/>
    </row>
    <row r="2452" spans="9:24" x14ac:dyDescent="0.25">
      <c r="I2452" s="7"/>
      <c r="L2452" s="7"/>
      <c r="Q2452" s="7"/>
      <c r="R2452" s="7"/>
      <c r="X2452" s="7"/>
    </row>
    <row r="2453" spans="9:24" x14ac:dyDescent="0.25">
      <c r="I2453" s="7"/>
      <c r="L2453" s="7"/>
      <c r="Q2453" s="7"/>
      <c r="R2453" s="7"/>
      <c r="X2453" s="7"/>
    </row>
    <row r="2454" spans="9:24" x14ac:dyDescent="0.25">
      <c r="I2454" s="7"/>
      <c r="L2454" s="7"/>
      <c r="Q2454" s="7"/>
      <c r="R2454" s="7"/>
      <c r="X2454" s="7"/>
    </row>
    <row r="2455" spans="9:24" x14ac:dyDescent="0.25">
      <c r="I2455" s="7"/>
      <c r="L2455" s="7"/>
      <c r="Q2455" s="7"/>
      <c r="R2455" s="7"/>
      <c r="X2455" s="7"/>
    </row>
    <row r="2456" spans="9:24" x14ac:dyDescent="0.25">
      <c r="I2456" s="7"/>
      <c r="L2456" s="7"/>
      <c r="Q2456" s="7"/>
      <c r="R2456" s="7"/>
      <c r="X2456" s="7"/>
    </row>
    <row r="2457" spans="9:24" x14ac:dyDescent="0.25">
      <c r="I2457" s="7"/>
      <c r="L2457" s="7"/>
      <c r="Q2457" s="7"/>
      <c r="R2457" s="7"/>
      <c r="X2457" s="7"/>
    </row>
    <row r="2458" spans="9:24" x14ac:dyDescent="0.25">
      <c r="I2458" s="7"/>
      <c r="L2458" s="7"/>
      <c r="Q2458" s="7"/>
      <c r="R2458" s="7"/>
      <c r="X2458" s="7"/>
    </row>
    <row r="2459" spans="9:24" x14ac:dyDescent="0.25">
      <c r="I2459" s="7"/>
      <c r="L2459" s="7"/>
      <c r="Q2459" s="7"/>
      <c r="R2459" s="7"/>
      <c r="X2459" s="7"/>
    </row>
    <row r="2460" spans="9:24" x14ac:dyDescent="0.25">
      <c r="I2460" s="7"/>
      <c r="L2460" s="7"/>
      <c r="Q2460" s="7"/>
      <c r="R2460" s="7"/>
      <c r="X2460" s="7"/>
    </row>
    <row r="2461" spans="9:24" x14ac:dyDescent="0.25">
      <c r="I2461" s="7"/>
      <c r="L2461" s="7"/>
      <c r="Q2461" s="7"/>
      <c r="R2461" s="7"/>
      <c r="X2461" s="7"/>
    </row>
    <row r="2462" spans="9:24" x14ac:dyDescent="0.25">
      <c r="I2462" s="7"/>
      <c r="L2462" s="7"/>
      <c r="Q2462" s="7"/>
      <c r="R2462" s="7"/>
      <c r="X2462" s="7"/>
    </row>
    <row r="2463" spans="9:24" x14ac:dyDescent="0.25">
      <c r="I2463" s="7"/>
      <c r="L2463" s="7"/>
      <c r="Q2463" s="7"/>
      <c r="R2463" s="7"/>
      <c r="X2463" s="7"/>
    </row>
    <row r="2464" spans="9:24" x14ac:dyDescent="0.25">
      <c r="I2464" s="7"/>
      <c r="L2464" s="7"/>
      <c r="Q2464" s="7"/>
      <c r="R2464" s="7"/>
      <c r="X2464" s="7"/>
    </row>
    <row r="2465" spans="9:24" x14ac:dyDescent="0.25">
      <c r="I2465" s="7"/>
      <c r="L2465" s="7"/>
      <c r="Q2465" s="7"/>
      <c r="R2465" s="7"/>
      <c r="X2465" s="7"/>
    </row>
    <row r="2466" spans="9:24" x14ac:dyDescent="0.25">
      <c r="I2466" s="7"/>
      <c r="L2466" s="7"/>
      <c r="Q2466" s="7"/>
      <c r="R2466" s="7"/>
      <c r="X2466" s="7"/>
    </row>
    <row r="2467" spans="9:24" x14ac:dyDescent="0.25">
      <c r="I2467" s="7"/>
      <c r="L2467" s="7"/>
      <c r="Q2467" s="7"/>
      <c r="R2467" s="7"/>
      <c r="X2467" s="7"/>
    </row>
    <row r="2468" spans="9:24" x14ac:dyDescent="0.25">
      <c r="I2468" s="7"/>
      <c r="L2468" s="7"/>
      <c r="Q2468" s="7"/>
      <c r="R2468" s="7"/>
      <c r="X2468" s="7"/>
    </row>
    <row r="2469" spans="9:24" x14ac:dyDescent="0.25">
      <c r="I2469" s="7"/>
      <c r="L2469" s="7"/>
      <c r="Q2469" s="7"/>
      <c r="R2469" s="7"/>
      <c r="X2469" s="7"/>
    </row>
    <row r="2470" spans="9:24" x14ac:dyDescent="0.25">
      <c r="I2470" s="7"/>
      <c r="L2470" s="7"/>
      <c r="Q2470" s="7"/>
      <c r="R2470" s="7"/>
      <c r="X2470" s="7"/>
    </row>
    <row r="2471" spans="9:24" x14ac:dyDescent="0.25">
      <c r="I2471" s="7"/>
      <c r="L2471" s="7"/>
      <c r="Q2471" s="7"/>
      <c r="R2471" s="7"/>
      <c r="X2471" s="7"/>
    </row>
    <row r="2472" spans="9:24" x14ac:dyDescent="0.25">
      <c r="I2472" s="7"/>
      <c r="L2472" s="7"/>
      <c r="Q2472" s="7"/>
      <c r="R2472" s="7"/>
      <c r="X2472" s="7"/>
    </row>
    <row r="2473" spans="9:24" x14ac:dyDescent="0.25">
      <c r="I2473" s="7"/>
      <c r="L2473" s="7"/>
      <c r="Q2473" s="7"/>
      <c r="R2473" s="7"/>
      <c r="X2473" s="7"/>
    </row>
    <row r="2474" spans="9:24" x14ac:dyDescent="0.25">
      <c r="I2474" s="7"/>
      <c r="L2474" s="7"/>
      <c r="Q2474" s="7"/>
      <c r="R2474" s="7"/>
      <c r="X2474" s="7"/>
    </row>
    <row r="2475" spans="9:24" x14ac:dyDescent="0.25">
      <c r="I2475" s="7"/>
      <c r="L2475" s="7"/>
      <c r="Q2475" s="7"/>
      <c r="R2475" s="7"/>
      <c r="X2475" s="7"/>
    </row>
    <row r="2476" spans="9:24" x14ac:dyDescent="0.25">
      <c r="I2476" s="7"/>
      <c r="L2476" s="7"/>
      <c r="Q2476" s="7"/>
      <c r="R2476" s="7"/>
      <c r="X2476" s="7"/>
    </row>
    <row r="2477" spans="9:24" x14ac:dyDescent="0.25">
      <c r="I2477" s="7"/>
      <c r="L2477" s="7"/>
      <c r="Q2477" s="7"/>
      <c r="R2477" s="7"/>
      <c r="X2477" s="7"/>
    </row>
    <row r="2478" spans="9:24" x14ac:dyDescent="0.25">
      <c r="I2478" s="7"/>
      <c r="L2478" s="7"/>
      <c r="Q2478" s="7"/>
      <c r="R2478" s="7"/>
      <c r="X2478" s="7"/>
    </row>
    <row r="2479" spans="9:24" x14ac:dyDescent="0.25">
      <c r="I2479" s="7"/>
      <c r="L2479" s="7"/>
      <c r="Q2479" s="7"/>
      <c r="R2479" s="7"/>
      <c r="X2479" s="7"/>
    </row>
    <row r="2480" spans="9:24" x14ac:dyDescent="0.25">
      <c r="I2480" s="7"/>
      <c r="L2480" s="7"/>
      <c r="Q2480" s="7"/>
      <c r="R2480" s="7"/>
      <c r="X2480" s="7"/>
    </row>
    <row r="2481" spans="9:24" x14ac:dyDescent="0.25">
      <c r="I2481" s="7"/>
      <c r="L2481" s="7"/>
      <c r="Q2481" s="7"/>
      <c r="R2481" s="7"/>
      <c r="X2481" s="7"/>
    </row>
    <row r="2482" spans="9:24" x14ac:dyDescent="0.25">
      <c r="I2482" s="7"/>
      <c r="L2482" s="7"/>
      <c r="Q2482" s="7"/>
      <c r="R2482" s="7"/>
      <c r="X2482" s="7"/>
    </row>
    <row r="2483" spans="9:24" x14ac:dyDescent="0.25">
      <c r="I2483" s="7"/>
      <c r="L2483" s="7"/>
      <c r="Q2483" s="7"/>
      <c r="R2483" s="7"/>
      <c r="X2483" s="7"/>
    </row>
    <row r="2484" spans="9:24" x14ac:dyDescent="0.25">
      <c r="I2484" s="7"/>
      <c r="L2484" s="7"/>
      <c r="Q2484" s="7"/>
      <c r="R2484" s="7"/>
      <c r="X2484" s="7"/>
    </row>
    <row r="2485" spans="9:24" x14ac:dyDescent="0.25">
      <c r="I2485" s="7"/>
      <c r="L2485" s="7"/>
      <c r="Q2485" s="7"/>
      <c r="R2485" s="7"/>
      <c r="X2485" s="7"/>
    </row>
    <row r="2486" spans="9:24" x14ac:dyDescent="0.25">
      <c r="I2486" s="7"/>
      <c r="L2486" s="7"/>
      <c r="Q2486" s="7"/>
      <c r="R2486" s="7"/>
      <c r="X2486" s="7"/>
    </row>
    <row r="2487" spans="9:24" x14ac:dyDescent="0.25">
      <c r="I2487" s="7"/>
      <c r="L2487" s="7"/>
      <c r="Q2487" s="7"/>
      <c r="R2487" s="7"/>
      <c r="X2487" s="7"/>
    </row>
    <row r="2488" spans="9:24" x14ac:dyDescent="0.25">
      <c r="I2488" s="7"/>
      <c r="L2488" s="7"/>
      <c r="Q2488" s="7"/>
      <c r="R2488" s="7"/>
      <c r="X2488" s="7"/>
    </row>
    <row r="2489" spans="9:24" x14ac:dyDescent="0.25">
      <c r="I2489" s="7"/>
      <c r="L2489" s="7"/>
      <c r="Q2489" s="7"/>
      <c r="R2489" s="7"/>
      <c r="X2489" s="7"/>
    </row>
    <row r="2490" spans="9:24" x14ac:dyDescent="0.25">
      <c r="I2490" s="7"/>
      <c r="L2490" s="7"/>
      <c r="Q2490" s="7"/>
      <c r="R2490" s="7"/>
      <c r="X2490" s="7"/>
    </row>
    <row r="2491" spans="9:24" x14ac:dyDescent="0.25">
      <c r="I2491" s="7"/>
      <c r="L2491" s="7"/>
      <c r="Q2491" s="7"/>
      <c r="R2491" s="7"/>
      <c r="X2491" s="7"/>
    </row>
    <row r="2492" spans="9:24" x14ac:dyDescent="0.25">
      <c r="I2492" s="7"/>
      <c r="L2492" s="7"/>
      <c r="Q2492" s="7"/>
      <c r="R2492" s="7"/>
      <c r="X2492" s="7"/>
    </row>
    <row r="2493" spans="9:24" x14ac:dyDescent="0.25">
      <c r="I2493" s="7"/>
      <c r="L2493" s="7"/>
      <c r="Q2493" s="7"/>
      <c r="R2493" s="7"/>
      <c r="X2493" s="7"/>
    </row>
    <row r="2494" spans="9:24" x14ac:dyDescent="0.25">
      <c r="I2494" s="7"/>
      <c r="L2494" s="7"/>
      <c r="Q2494" s="7"/>
      <c r="R2494" s="7"/>
      <c r="X2494" s="7"/>
    </row>
    <row r="2495" spans="9:24" x14ac:dyDescent="0.25">
      <c r="I2495" s="7"/>
      <c r="L2495" s="7"/>
      <c r="Q2495" s="7"/>
      <c r="R2495" s="7"/>
      <c r="X2495" s="7"/>
    </row>
    <row r="2496" spans="9:24" x14ac:dyDescent="0.25">
      <c r="I2496" s="7"/>
      <c r="L2496" s="7"/>
      <c r="Q2496" s="7"/>
      <c r="R2496" s="7"/>
      <c r="X2496" s="7"/>
    </row>
    <row r="2497" spans="9:24" x14ac:dyDescent="0.25">
      <c r="I2497" s="7"/>
      <c r="L2497" s="7"/>
      <c r="Q2497" s="7"/>
      <c r="R2497" s="7"/>
      <c r="X2497" s="7"/>
    </row>
    <row r="2498" spans="9:24" x14ac:dyDescent="0.25">
      <c r="I2498" s="7"/>
      <c r="L2498" s="7"/>
      <c r="Q2498" s="7"/>
      <c r="R2498" s="7"/>
      <c r="X2498" s="7"/>
    </row>
    <row r="2499" spans="9:24" x14ac:dyDescent="0.25">
      <c r="I2499" s="7"/>
      <c r="L2499" s="7"/>
      <c r="Q2499" s="7"/>
      <c r="R2499" s="7"/>
      <c r="X2499" s="7"/>
    </row>
    <row r="2500" spans="9:24" x14ac:dyDescent="0.25">
      <c r="I2500" s="7"/>
      <c r="L2500" s="7"/>
      <c r="Q2500" s="7"/>
      <c r="R2500" s="7"/>
      <c r="X2500" s="7"/>
    </row>
    <row r="2501" spans="9:24" x14ac:dyDescent="0.25">
      <c r="I2501" s="7"/>
      <c r="L2501" s="7"/>
      <c r="Q2501" s="7"/>
      <c r="R2501" s="7"/>
      <c r="X2501" s="7"/>
    </row>
    <row r="2502" spans="9:24" x14ac:dyDescent="0.25">
      <c r="I2502" s="7"/>
      <c r="L2502" s="7"/>
      <c r="Q2502" s="7"/>
      <c r="R2502" s="7"/>
      <c r="X2502" s="7"/>
    </row>
    <row r="2503" spans="9:24" x14ac:dyDescent="0.25">
      <c r="I2503" s="7"/>
      <c r="L2503" s="7"/>
      <c r="Q2503" s="7"/>
      <c r="R2503" s="7"/>
      <c r="X2503" s="7"/>
    </row>
    <row r="2504" spans="9:24" x14ac:dyDescent="0.25">
      <c r="I2504" s="7"/>
      <c r="L2504" s="7"/>
      <c r="Q2504" s="7"/>
      <c r="R2504" s="7"/>
      <c r="X2504" s="7"/>
    </row>
    <row r="2505" spans="9:24" x14ac:dyDescent="0.25">
      <c r="I2505" s="7"/>
      <c r="L2505" s="7"/>
      <c r="Q2505" s="7"/>
      <c r="R2505" s="7"/>
      <c r="X2505" s="7"/>
    </row>
    <row r="2506" spans="9:24" x14ac:dyDescent="0.25">
      <c r="I2506" s="7"/>
      <c r="L2506" s="7"/>
      <c r="Q2506" s="7"/>
      <c r="R2506" s="7"/>
      <c r="X2506" s="7"/>
    </row>
    <row r="2507" spans="9:24" x14ac:dyDescent="0.25">
      <c r="I2507" s="7"/>
      <c r="L2507" s="7"/>
      <c r="Q2507" s="7"/>
      <c r="R2507" s="7"/>
      <c r="X2507" s="7"/>
    </row>
    <row r="2508" spans="9:24" x14ac:dyDescent="0.25">
      <c r="I2508" s="7"/>
      <c r="L2508" s="7"/>
      <c r="Q2508" s="7"/>
      <c r="R2508" s="7"/>
      <c r="X2508" s="7"/>
    </row>
    <row r="2509" spans="9:24" x14ac:dyDescent="0.25">
      <c r="I2509" s="7"/>
      <c r="L2509" s="7"/>
      <c r="Q2509" s="7"/>
      <c r="R2509" s="7"/>
      <c r="X2509" s="7"/>
    </row>
    <row r="2510" spans="9:24" x14ac:dyDescent="0.25">
      <c r="I2510" s="7"/>
      <c r="L2510" s="7"/>
      <c r="Q2510" s="7"/>
      <c r="R2510" s="7"/>
      <c r="X2510" s="7"/>
    </row>
    <row r="2511" spans="9:24" x14ac:dyDescent="0.25">
      <c r="I2511" s="7"/>
      <c r="L2511" s="7"/>
      <c r="Q2511" s="7"/>
      <c r="R2511" s="7"/>
      <c r="X2511" s="7"/>
    </row>
    <row r="2512" spans="9:24" x14ac:dyDescent="0.25">
      <c r="I2512" s="7"/>
      <c r="L2512" s="7"/>
      <c r="Q2512" s="7"/>
      <c r="R2512" s="7"/>
      <c r="X2512" s="7"/>
    </row>
    <row r="2513" spans="9:24" x14ac:dyDescent="0.25">
      <c r="I2513" s="7"/>
      <c r="L2513" s="7"/>
      <c r="Q2513" s="7"/>
      <c r="R2513" s="7"/>
      <c r="X2513" s="7"/>
    </row>
    <row r="2514" spans="9:24" x14ac:dyDescent="0.25">
      <c r="I2514" s="7"/>
      <c r="L2514" s="7"/>
      <c r="Q2514" s="7"/>
      <c r="R2514" s="7"/>
      <c r="X2514" s="7"/>
    </row>
    <row r="2515" spans="9:24" x14ac:dyDescent="0.25">
      <c r="I2515" s="7"/>
      <c r="L2515" s="7"/>
      <c r="Q2515" s="7"/>
      <c r="R2515" s="7"/>
      <c r="X2515" s="7"/>
    </row>
    <row r="2516" spans="9:24" x14ac:dyDescent="0.25">
      <c r="I2516" s="7"/>
      <c r="L2516" s="7"/>
      <c r="Q2516" s="7"/>
      <c r="R2516" s="7"/>
      <c r="X2516" s="7"/>
    </row>
    <row r="2517" spans="9:24" x14ac:dyDescent="0.25">
      <c r="I2517" s="7"/>
      <c r="L2517" s="7"/>
      <c r="Q2517" s="7"/>
      <c r="R2517" s="7"/>
      <c r="X2517" s="7"/>
    </row>
    <row r="2518" spans="9:24" x14ac:dyDescent="0.25">
      <c r="I2518" s="7"/>
      <c r="L2518" s="7"/>
      <c r="Q2518" s="7"/>
      <c r="R2518" s="7"/>
      <c r="X2518" s="7"/>
    </row>
    <row r="2519" spans="9:24" x14ac:dyDescent="0.25">
      <c r="I2519" s="7"/>
      <c r="L2519" s="7"/>
      <c r="Q2519" s="7"/>
      <c r="R2519" s="7"/>
      <c r="X2519" s="7"/>
    </row>
    <row r="2520" spans="9:24" x14ac:dyDescent="0.25">
      <c r="I2520" s="7"/>
      <c r="L2520" s="7"/>
      <c r="Q2520" s="7"/>
      <c r="R2520" s="7"/>
      <c r="X2520" s="7"/>
    </row>
    <row r="2521" spans="9:24" x14ac:dyDescent="0.25">
      <c r="I2521" s="7"/>
      <c r="L2521" s="7"/>
      <c r="Q2521" s="7"/>
      <c r="R2521" s="7"/>
      <c r="X2521" s="7"/>
    </row>
    <row r="2522" spans="9:24" x14ac:dyDescent="0.25">
      <c r="I2522" s="7"/>
      <c r="L2522" s="7"/>
      <c r="Q2522" s="7"/>
      <c r="R2522" s="7"/>
      <c r="X2522" s="7"/>
    </row>
    <row r="2523" spans="9:24" x14ac:dyDescent="0.25">
      <c r="I2523" s="7"/>
      <c r="L2523" s="7"/>
      <c r="Q2523" s="7"/>
      <c r="R2523" s="7"/>
      <c r="X2523" s="7"/>
    </row>
    <row r="2524" spans="9:24" x14ac:dyDescent="0.25">
      <c r="I2524" s="7"/>
      <c r="L2524" s="7"/>
      <c r="Q2524" s="7"/>
      <c r="R2524" s="7"/>
      <c r="X2524" s="7"/>
    </row>
    <row r="2525" spans="9:24" x14ac:dyDescent="0.25">
      <c r="I2525" s="7"/>
      <c r="L2525" s="7"/>
      <c r="Q2525" s="7"/>
      <c r="R2525" s="7"/>
      <c r="X2525" s="7"/>
    </row>
    <row r="2526" spans="9:24" x14ac:dyDescent="0.25">
      <c r="I2526" s="7"/>
      <c r="L2526" s="7"/>
      <c r="Q2526" s="7"/>
      <c r="R2526" s="7"/>
      <c r="X2526" s="7"/>
    </row>
    <row r="2527" spans="9:24" x14ac:dyDescent="0.25">
      <c r="I2527" s="7"/>
      <c r="L2527" s="7"/>
      <c r="Q2527" s="7"/>
      <c r="R2527" s="7"/>
      <c r="X2527" s="7"/>
    </row>
    <row r="2528" spans="9:24" x14ac:dyDescent="0.25">
      <c r="I2528" s="7"/>
      <c r="L2528" s="7"/>
      <c r="Q2528" s="7"/>
      <c r="R2528" s="7"/>
      <c r="X2528" s="7"/>
    </row>
    <row r="2529" spans="9:24" x14ac:dyDescent="0.25">
      <c r="I2529" s="7"/>
      <c r="L2529" s="7"/>
      <c r="Q2529" s="7"/>
      <c r="R2529" s="7"/>
      <c r="X2529" s="7"/>
    </row>
    <row r="2530" spans="9:24" x14ac:dyDescent="0.25">
      <c r="I2530" s="7"/>
      <c r="L2530" s="7"/>
      <c r="Q2530" s="7"/>
      <c r="R2530" s="7"/>
      <c r="X2530" s="7"/>
    </row>
    <row r="2531" spans="9:24" x14ac:dyDescent="0.25">
      <c r="I2531" s="7"/>
      <c r="L2531" s="7"/>
      <c r="Q2531" s="7"/>
      <c r="R2531" s="7"/>
      <c r="X2531" s="7"/>
    </row>
    <row r="2532" spans="9:24" x14ac:dyDescent="0.25">
      <c r="I2532" s="7"/>
      <c r="L2532" s="7"/>
      <c r="Q2532" s="7"/>
      <c r="R2532" s="7"/>
      <c r="X2532" s="7"/>
    </row>
    <row r="2533" spans="9:24" x14ac:dyDescent="0.25">
      <c r="I2533" s="7"/>
      <c r="L2533" s="7"/>
      <c r="Q2533" s="7"/>
      <c r="R2533" s="7"/>
      <c r="X2533" s="7"/>
    </row>
    <row r="2534" spans="9:24" x14ac:dyDescent="0.25">
      <c r="I2534" s="7"/>
      <c r="L2534" s="7"/>
      <c r="Q2534" s="7"/>
      <c r="R2534" s="7"/>
      <c r="X2534" s="7"/>
    </row>
    <row r="2535" spans="9:24" x14ac:dyDescent="0.25">
      <c r="I2535" s="7"/>
      <c r="L2535" s="7"/>
      <c r="Q2535" s="7"/>
      <c r="R2535" s="7"/>
      <c r="X2535" s="7"/>
    </row>
    <row r="2536" spans="9:24" x14ac:dyDescent="0.25">
      <c r="I2536" s="7"/>
      <c r="L2536" s="7"/>
      <c r="Q2536" s="7"/>
      <c r="R2536" s="7"/>
      <c r="X2536" s="7"/>
    </row>
    <row r="2537" spans="9:24" x14ac:dyDescent="0.25">
      <c r="I2537" s="7"/>
      <c r="L2537" s="7"/>
      <c r="Q2537" s="7"/>
      <c r="R2537" s="7"/>
      <c r="X2537" s="7"/>
    </row>
    <row r="2538" spans="9:24" x14ac:dyDescent="0.25">
      <c r="I2538" s="7"/>
      <c r="L2538" s="7"/>
      <c r="Q2538" s="7"/>
      <c r="R2538" s="7"/>
      <c r="X2538" s="7"/>
    </row>
    <row r="2539" spans="9:24" x14ac:dyDescent="0.25">
      <c r="I2539" s="7"/>
      <c r="L2539" s="7"/>
      <c r="Q2539" s="7"/>
      <c r="R2539" s="7"/>
      <c r="X2539" s="7"/>
    </row>
    <row r="2540" spans="9:24" x14ac:dyDescent="0.25">
      <c r="I2540" s="7"/>
      <c r="L2540" s="7"/>
      <c r="Q2540" s="7"/>
      <c r="R2540" s="7"/>
      <c r="X2540" s="7"/>
    </row>
    <row r="2541" spans="9:24" x14ac:dyDescent="0.25">
      <c r="I2541" s="7"/>
      <c r="L2541" s="7"/>
      <c r="Q2541" s="7"/>
      <c r="R2541" s="7"/>
      <c r="X2541" s="7"/>
    </row>
    <row r="2542" spans="9:24" x14ac:dyDescent="0.25">
      <c r="I2542" s="7"/>
      <c r="L2542" s="7"/>
      <c r="Q2542" s="7"/>
      <c r="R2542" s="7"/>
      <c r="X2542" s="7"/>
    </row>
    <row r="2543" spans="9:24" x14ac:dyDescent="0.25">
      <c r="I2543" s="7"/>
      <c r="L2543" s="7"/>
      <c r="Q2543" s="7"/>
      <c r="R2543" s="7"/>
      <c r="X2543" s="7"/>
    </row>
    <row r="2544" spans="9:24" x14ac:dyDescent="0.25">
      <c r="I2544" s="7"/>
      <c r="L2544" s="7"/>
      <c r="Q2544" s="7"/>
      <c r="R2544" s="7"/>
      <c r="X2544" s="7"/>
    </row>
    <row r="2545" spans="9:24" x14ac:dyDescent="0.25">
      <c r="I2545" s="7"/>
      <c r="L2545" s="7"/>
      <c r="Q2545" s="7"/>
      <c r="R2545" s="7"/>
      <c r="X2545" s="7"/>
    </row>
    <row r="2546" spans="9:24" x14ac:dyDescent="0.25">
      <c r="I2546" s="7"/>
      <c r="L2546" s="7"/>
      <c r="Q2546" s="7"/>
      <c r="R2546" s="7"/>
      <c r="X2546" s="7"/>
    </row>
    <row r="2547" spans="9:24" x14ac:dyDescent="0.25">
      <c r="I2547" s="7"/>
      <c r="L2547" s="7"/>
      <c r="Q2547" s="7"/>
      <c r="R2547" s="7"/>
      <c r="X2547" s="7"/>
    </row>
    <row r="2548" spans="9:24" x14ac:dyDescent="0.25">
      <c r="I2548" s="7"/>
      <c r="L2548" s="7"/>
      <c r="Q2548" s="7"/>
      <c r="R2548" s="7"/>
      <c r="X2548" s="7"/>
    </row>
    <row r="2549" spans="9:24" x14ac:dyDescent="0.25">
      <c r="I2549" s="7"/>
      <c r="L2549" s="7"/>
      <c r="Q2549" s="7"/>
      <c r="R2549" s="7"/>
      <c r="X2549" s="7"/>
    </row>
    <row r="2550" spans="9:24" x14ac:dyDescent="0.25">
      <c r="I2550" s="7"/>
      <c r="L2550" s="7"/>
      <c r="Q2550" s="7"/>
      <c r="R2550" s="7"/>
      <c r="X2550" s="7"/>
    </row>
    <row r="2551" spans="9:24" x14ac:dyDescent="0.25">
      <c r="I2551" s="7"/>
      <c r="L2551" s="7"/>
      <c r="Q2551" s="7"/>
      <c r="R2551" s="7"/>
      <c r="X2551" s="7"/>
    </row>
    <row r="2552" spans="9:24" x14ac:dyDescent="0.25">
      <c r="I2552" s="7"/>
      <c r="L2552" s="7"/>
      <c r="Q2552" s="7"/>
      <c r="R2552" s="7"/>
      <c r="X2552" s="7"/>
    </row>
    <row r="2553" spans="9:24" x14ac:dyDescent="0.25">
      <c r="I2553" s="7"/>
      <c r="L2553" s="7"/>
      <c r="Q2553" s="7"/>
      <c r="R2553" s="7"/>
      <c r="X2553" s="7"/>
    </row>
    <row r="2554" spans="9:24" x14ac:dyDescent="0.25">
      <c r="I2554" s="7"/>
      <c r="L2554" s="7"/>
      <c r="Q2554" s="7"/>
      <c r="R2554" s="7"/>
      <c r="X2554" s="7"/>
    </row>
    <row r="2555" spans="9:24" x14ac:dyDescent="0.25">
      <c r="I2555" s="7"/>
      <c r="L2555" s="7"/>
      <c r="Q2555" s="7"/>
      <c r="R2555" s="7"/>
      <c r="X2555" s="7"/>
    </row>
    <row r="2556" spans="9:24" x14ac:dyDescent="0.25">
      <c r="I2556" s="7"/>
      <c r="L2556" s="7"/>
      <c r="Q2556" s="7"/>
      <c r="R2556" s="7"/>
      <c r="X2556" s="7"/>
    </row>
    <row r="2557" spans="9:24" x14ac:dyDescent="0.25">
      <c r="I2557" s="7"/>
      <c r="L2557" s="7"/>
      <c r="Q2557" s="7"/>
      <c r="R2557" s="7"/>
      <c r="X2557" s="7"/>
    </row>
    <row r="2558" spans="9:24" x14ac:dyDescent="0.25">
      <c r="I2558" s="7"/>
      <c r="L2558" s="7"/>
      <c r="Q2558" s="7"/>
      <c r="R2558" s="7"/>
      <c r="X2558" s="7"/>
    </row>
    <row r="2559" spans="9:24" x14ac:dyDescent="0.25">
      <c r="I2559" s="7"/>
      <c r="L2559" s="7"/>
      <c r="Q2559" s="7"/>
      <c r="R2559" s="7"/>
      <c r="X2559" s="7"/>
    </row>
    <row r="2560" spans="9:24" x14ac:dyDescent="0.25">
      <c r="I2560" s="7"/>
      <c r="L2560" s="7"/>
      <c r="Q2560" s="7"/>
      <c r="R2560" s="7"/>
      <c r="X2560" s="7"/>
    </row>
    <row r="2561" spans="9:24" x14ac:dyDescent="0.25">
      <c r="I2561" s="7"/>
      <c r="L2561" s="7"/>
      <c r="Q2561" s="7"/>
      <c r="R2561" s="7"/>
      <c r="X2561" s="7"/>
    </row>
    <row r="2562" spans="9:24" x14ac:dyDescent="0.25">
      <c r="I2562" s="7"/>
      <c r="L2562" s="7"/>
      <c r="Q2562" s="7"/>
      <c r="R2562" s="7"/>
      <c r="X2562" s="7"/>
    </row>
    <row r="2563" spans="9:24" x14ac:dyDescent="0.25">
      <c r="I2563" s="7"/>
      <c r="L2563" s="7"/>
      <c r="Q2563" s="7"/>
      <c r="R2563" s="7"/>
      <c r="X2563" s="7"/>
    </row>
    <row r="2564" spans="9:24" x14ac:dyDescent="0.25">
      <c r="I2564" s="7"/>
      <c r="L2564" s="7"/>
      <c r="Q2564" s="7"/>
      <c r="R2564" s="7"/>
      <c r="X2564" s="7"/>
    </row>
    <row r="2565" spans="9:24" x14ac:dyDescent="0.25">
      <c r="I2565" s="7"/>
      <c r="L2565" s="7"/>
      <c r="Q2565" s="7"/>
      <c r="R2565" s="7"/>
      <c r="X2565" s="7"/>
    </row>
    <row r="2566" spans="9:24" x14ac:dyDescent="0.25">
      <c r="I2566" s="7"/>
      <c r="L2566" s="7"/>
      <c r="Q2566" s="7"/>
      <c r="R2566" s="7"/>
      <c r="X2566" s="7"/>
    </row>
    <row r="2567" spans="9:24" x14ac:dyDescent="0.25">
      <c r="I2567" s="7"/>
      <c r="L2567" s="7"/>
      <c r="Q2567" s="7"/>
      <c r="R2567" s="7"/>
      <c r="X2567" s="7"/>
    </row>
    <row r="2568" spans="9:24" x14ac:dyDescent="0.25">
      <c r="I2568" s="7"/>
      <c r="L2568" s="7"/>
      <c r="Q2568" s="7"/>
      <c r="R2568" s="7"/>
      <c r="X2568" s="7"/>
    </row>
    <row r="2569" spans="9:24" x14ac:dyDescent="0.25">
      <c r="I2569" s="7"/>
      <c r="L2569" s="7"/>
      <c r="Q2569" s="7"/>
      <c r="R2569" s="7"/>
      <c r="X2569" s="7"/>
    </row>
    <row r="2570" spans="9:24" x14ac:dyDescent="0.25">
      <c r="I2570" s="7"/>
      <c r="L2570" s="7"/>
      <c r="Q2570" s="7"/>
      <c r="R2570" s="7"/>
      <c r="X2570" s="7"/>
    </row>
    <row r="2571" spans="9:24" x14ac:dyDescent="0.25">
      <c r="I2571" s="7"/>
      <c r="L2571" s="7"/>
      <c r="Q2571" s="7"/>
      <c r="R2571" s="7"/>
      <c r="X2571" s="7"/>
    </row>
    <row r="2572" spans="9:24" x14ac:dyDescent="0.25">
      <c r="I2572" s="7"/>
      <c r="L2572" s="7"/>
      <c r="Q2572" s="7"/>
      <c r="R2572" s="7"/>
      <c r="X2572" s="7"/>
    </row>
    <row r="2573" spans="9:24" x14ac:dyDescent="0.25">
      <c r="I2573" s="7"/>
      <c r="L2573" s="7"/>
      <c r="Q2573" s="7"/>
      <c r="R2573" s="7"/>
      <c r="X2573" s="7"/>
    </row>
    <row r="2574" spans="9:24" x14ac:dyDescent="0.25">
      <c r="I2574" s="7"/>
      <c r="L2574" s="7"/>
      <c r="Q2574" s="7"/>
      <c r="R2574" s="7"/>
      <c r="X2574" s="7"/>
    </row>
    <row r="2575" spans="9:24" x14ac:dyDescent="0.25">
      <c r="I2575" s="7"/>
      <c r="L2575" s="7"/>
      <c r="Q2575" s="7"/>
      <c r="R2575" s="7"/>
      <c r="X2575" s="7"/>
    </row>
    <row r="2576" spans="9:24" x14ac:dyDescent="0.25">
      <c r="I2576" s="7"/>
      <c r="L2576" s="7"/>
      <c r="Q2576" s="7"/>
      <c r="R2576" s="7"/>
      <c r="X2576" s="7"/>
    </row>
    <row r="2577" spans="9:24" x14ac:dyDescent="0.25">
      <c r="I2577" s="7"/>
      <c r="L2577" s="7"/>
      <c r="Q2577" s="7"/>
      <c r="R2577" s="7"/>
      <c r="X2577" s="7"/>
    </row>
    <row r="2578" spans="9:24" x14ac:dyDescent="0.25">
      <c r="I2578" s="7"/>
      <c r="L2578" s="7"/>
      <c r="Q2578" s="7"/>
      <c r="R2578" s="7"/>
      <c r="X2578" s="7"/>
    </row>
    <row r="2579" spans="9:24" x14ac:dyDescent="0.25">
      <c r="I2579" s="7"/>
      <c r="L2579" s="7"/>
      <c r="Q2579" s="7"/>
      <c r="R2579" s="7"/>
      <c r="X2579" s="7"/>
    </row>
    <row r="2580" spans="9:24" x14ac:dyDescent="0.25">
      <c r="I2580" s="7"/>
      <c r="L2580" s="7"/>
      <c r="Q2580" s="7"/>
      <c r="R2580" s="7"/>
      <c r="X2580" s="7"/>
    </row>
    <row r="2581" spans="9:24" x14ac:dyDescent="0.25">
      <c r="I2581" s="7"/>
      <c r="L2581" s="7"/>
      <c r="Q2581" s="7"/>
      <c r="R2581" s="7"/>
      <c r="X2581" s="7"/>
    </row>
    <row r="2582" spans="9:24" x14ac:dyDescent="0.25">
      <c r="I2582" s="7"/>
      <c r="L2582" s="7"/>
      <c r="Q2582" s="7"/>
      <c r="R2582" s="7"/>
      <c r="X2582" s="7"/>
    </row>
    <row r="2583" spans="9:24" x14ac:dyDescent="0.25">
      <c r="I2583" s="7"/>
      <c r="L2583" s="7"/>
      <c r="Q2583" s="7"/>
      <c r="R2583" s="7"/>
      <c r="X2583" s="7"/>
    </row>
    <row r="2584" spans="9:24" x14ac:dyDescent="0.25">
      <c r="I2584" s="7"/>
      <c r="L2584" s="7"/>
      <c r="Q2584" s="7"/>
      <c r="R2584" s="7"/>
      <c r="X2584" s="7"/>
    </row>
    <row r="2585" spans="9:24" x14ac:dyDescent="0.25">
      <c r="I2585" s="7"/>
      <c r="L2585" s="7"/>
      <c r="Q2585" s="7"/>
      <c r="R2585" s="7"/>
      <c r="X2585" s="7"/>
    </row>
    <row r="2586" spans="9:24" x14ac:dyDescent="0.25">
      <c r="I2586" s="7"/>
      <c r="L2586" s="7"/>
      <c r="Q2586" s="7"/>
      <c r="R2586" s="7"/>
      <c r="X2586" s="7"/>
    </row>
    <row r="2587" spans="9:24" x14ac:dyDescent="0.25">
      <c r="I2587" s="7"/>
      <c r="L2587" s="7"/>
      <c r="Q2587" s="7"/>
      <c r="R2587" s="7"/>
      <c r="X2587" s="7"/>
    </row>
    <row r="2588" spans="9:24" x14ac:dyDescent="0.25">
      <c r="I2588" s="7"/>
      <c r="L2588" s="7"/>
      <c r="Q2588" s="7"/>
      <c r="R2588" s="7"/>
      <c r="X2588" s="7"/>
    </row>
    <row r="2589" spans="9:24" x14ac:dyDescent="0.25">
      <c r="I2589" s="7"/>
      <c r="L2589" s="7"/>
      <c r="Q2589" s="7"/>
      <c r="R2589" s="7"/>
      <c r="X2589" s="7"/>
    </row>
    <row r="2590" spans="9:24" x14ac:dyDescent="0.25">
      <c r="I2590" s="7"/>
      <c r="L2590" s="7"/>
      <c r="Q2590" s="7"/>
      <c r="R2590" s="7"/>
      <c r="X2590" s="7"/>
    </row>
    <row r="2591" spans="9:24" x14ac:dyDescent="0.25">
      <c r="I2591" s="7"/>
      <c r="L2591" s="7"/>
      <c r="Q2591" s="7"/>
      <c r="R2591" s="7"/>
      <c r="X2591" s="7"/>
    </row>
    <row r="2592" spans="9:24" x14ac:dyDescent="0.25">
      <c r="I2592" s="7"/>
      <c r="L2592" s="7"/>
      <c r="Q2592" s="7"/>
      <c r="R2592" s="7"/>
      <c r="X2592" s="7"/>
    </row>
    <row r="2593" spans="9:24" x14ac:dyDescent="0.25">
      <c r="I2593" s="7"/>
      <c r="L2593" s="7"/>
      <c r="Q2593" s="7"/>
      <c r="R2593" s="7"/>
      <c r="X2593" s="7"/>
    </row>
    <row r="2594" spans="9:24" x14ac:dyDescent="0.25">
      <c r="I2594" s="7"/>
      <c r="L2594" s="7"/>
      <c r="Q2594" s="7"/>
      <c r="R2594" s="7"/>
      <c r="X2594" s="7"/>
    </row>
    <row r="2595" spans="9:24" x14ac:dyDescent="0.25">
      <c r="I2595" s="7"/>
      <c r="L2595" s="7"/>
      <c r="Q2595" s="7"/>
      <c r="R2595" s="7"/>
      <c r="X2595" s="7"/>
    </row>
    <row r="2596" spans="9:24" x14ac:dyDescent="0.25">
      <c r="I2596" s="7"/>
      <c r="L2596" s="7"/>
      <c r="Q2596" s="7"/>
      <c r="R2596" s="7"/>
      <c r="X2596" s="7"/>
    </row>
    <row r="2597" spans="9:24" x14ac:dyDescent="0.25">
      <c r="I2597" s="7"/>
      <c r="L2597" s="7"/>
      <c r="Q2597" s="7"/>
      <c r="R2597" s="7"/>
      <c r="X2597" s="7"/>
    </row>
    <row r="2598" spans="9:24" x14ac:dyDescent="0.25">
      <c r="I2598" s="7"/>
      <c r="L2598" s="7"/>
      <c r="Q2598" s="7"/>
      <c r="R2598" s="7"/>
      <c r="X2598" s="7"/>
    </row>
    <row r="2599" spans="9:24" x14ac:dyDescent="0.25">
      <c r="I2599" s="7"/>
      <c r="L2599" s="7"/>
      <c r="Q2599" s="7"/>
      <c r="R2599" s="7"/>
      <c r="X2599" s="7"/>
    </row>
    <row r="2600" spans="9:24" x14ac:dyDescent="0.25">
      <c r="I2600" s="7"/>
      <c r="L2600" s="7"/>
      <c r="Q2600" s="7"/>
      <c r="R2600" s="7"/>
      <c r="X2600" s="7"/>
    </row>
    <row r="2601" spans="9:24" x14ac:dyDescent="0.25">
      <c r="I2601" s="7"/>
      <c r="L2601" s="7"/>
      <c r="Q2601" s="7"/>
      <c r="R2601" s="7"/>
      <c r="X2601" s="7"/>
    </row>
    <row r="2602" spans="9:24" x14ac:dyDescent="0.25">
      <c r="I2602" s="7"/>
      <c r="L2602" s="7"/>
      <c r="Q2602" s="7"/>
      <c r="R2602" s="7"/>
      <c r="X2602" s="7"/>
    </row>
    <row r="2603" spans="9:24" x14ac:dyDescent="0.25">
      <c r="I2603" s="7"/>
      <c r="L2603" s="7"/>
      <c r="Q2603" s="7"/>
      <c r="R2603" s="7"/>
      <c r="X2603" s="7"/>
    </row>
    <row r="2604" spans="9:24" x14ac:dyDescent="0.25">
      <c r="I2604" s="7"/>
      <c r="L2604" s="7"/>
      <c r="Q2604" s="7"/>
      <c r="R2604" s="7"/>
      <c r="X2604" s="7"/>
    </row>
    <row r="2605" spans="9:24" x14ac:dyDescent="0.25">
      <c r="I2605" s="7"/>
      <c r="L2605" s="7"/>
      <c r="Q2605" s="7"/>
      <c r="R2605" s="7"/>
      <c r="X2605" s="7"/>
    </row>
    <row r="2606" spans="9:24" x14ac:dyDescent="0.25">
      <c r="I2606" s="7"/>
      <c r="L2606" s="7"/>
      <c r="Q2606" s="7"/>
      <c r="R2606" s="7"/>
      <c r="X2606" s="7"/>
    </row>
    <row r="2607" spans="9:24" x14ac:dyDescent="0.25">
      <c r="I2607" s="7"/>
      <c r="L2607" s="7"/>
      <c r="Q2607" s="7"/>
      <c r="R2607" s="7"/>
      <c r="X2607" s="7"/>
    </row>
    <row r="2608" spans="9:24" x14ac:dyDescent="0.25">
      <c r="I2608" s="7"/>
      <c r="L2608" s="7"/>
      <c r="Q2608" s="7"/>
      <c r="R2608" s="7"/>
      <c r="X2608" s="7"/>
    </row>
    <row r="2609" spans="9:24" x14ac:dyDescent="0.25">
      <c r="I2609" s="7"/>
      <c r="L2609" s="7"/>
      <c r="Q2609" s="7"/>
      <c r="R2609" s="7"/>
      <c r="X2609" s="7"/>
    </row>
    <row r="2610" spans="9:24" x14ac:dyDescent="0.25">
      <c r="I2610" s="7"/>
      <c r="L2610" s="7"/>
      <c r="Q2610" s="7"/>
      <c r="R2610" s="7"/>
      <c r="X2610" s="7"/>
    </row>
    <row r="2611" spans="9:24" x14ac:dyDescent="0.25">
      <c r="I2611" s="7"/>
      <c r="L2611" s="7"/>
      <c r="Q2611" s="7"/>
      <c r="R2611" s="7"/>
      <c r="X2611" s="7"/>
    </row>
    <row r="2612" spans="9:24" x14ac:dyDescent="0.25">
      <c r="I2612" s="7"/>
      <c r="L2612" s="7"/>
      <c r="Q2612" s="7"/>
      <c r="R2612" s="7"/>
      <c r="X2612" s="7"/>
    </row>
    <row r="2613" spans="9:24" x14ac:dyDescent="0.25">
      <c r="I2613" s="7"/>
      <c r="L2613" s="7"/>
      <c r="Q2613" s="7"/>
      <c r="R2613" s="7"/>
      <c r="X2613" s="7"/>
    </row>
    <row r="2614" spans="9:24" x14ac:dyDescent="0.25">
      <c r="I2614" s="7"/>
      <c r="L2614" s="7"/>
      <c r="Q2614" s="7"/>
      <c r="R2614" s="7"/>
      <c r="X2614" s="7"/>
    </row>
    <row r="2615" spans="9:24" x14ac:dyDescent="0.25">
      <c r="I2615" s="7"/>
      <c r="L2615" s="7"/>
      <c r="Q2615" s="7"/>
      <c r="R2615" s="7"/>
      <c r="X2615" s="7"/>
    </row>
    <row r="2616" spans="9:24" x14ac:dyDescent="0.25">
      <c r="I2616" s="7"/>
      <c r="L2616" s="7"/>
      <c r="Q2616" s="7"/>
      <c r="R2616" s="7"/>
      <c r="X2616" s="7"/>
    </row>
    <row r="2617" spans="9:24" x14ac:dyDescent="0.25">
      <c r="I2617" s="7"/>
      <c r="L2617" s="7"/>
      <c r="Q2617" s="7"/>
      <c r="R2617" s="7"/>
      <c r="X2617" s="7"/>
    </row>
    <row r="2618" spans="9:24" x14ac:dyDescent="0.25">
      <c r="I2618" s="7"/>
      <c r="L2618" s="7"/>
      <c r="Q2618" s="7"/>
      <c r="R2618" s="7"/>
      <c r="X2618" s="7"/>
    </row>
    <row r="2619" spans="9:24" x14ac:dyDescent="0.25">
      <c r="I2619" s="7"/>
      <c r="L2619" s="7"/>
      <c r="Q2619" s="7"/>
      <c r="R2619" s="7"/>
      <c r="X2619" s="7"/>
    </row>
    <row r="2620" spans="9:24" x14ac:dyDescent="0.25">
      <c r="I2620" s="7"/>
      <c r="L2620" s="7"/>
      <c r="Q2620" s="7"/>
      <c r="R2620" s="7"/>
      <c r="X2620" s="7"/>
    </row>
    <row r="2621" spans="9:24" x14ac:dyDescent="0.25">
      <c r="I2621" s="7"/>
      <c r="L2621" s="7"/>
      <c r="Q2621" s="7"/>
      <c r="R2621" s="7"/>
      <c r="X2621" s="7"/>
    </row>
    <row r="2622" spans="9:24" x14ac:dyDescent="0.25">
      <c r="I2622" s="7"/>
      <c r="L2622" s="7"/>
      <c r="Q2622" s="7"/>
      <c r="R2622" s="7"/>
      <c r="X2622" s="7"/>
    </row>
    <row r="2623" spans="9:24" x14ac:dyDescent="0.25">
      <c r="I2623" s="7"/>
      <c r="L2623" s="7"/>
      <c r="Q2623" s="7"/>
      <c r="R2623" s="7"/>
      <c r="X2623" s="7"/>
    </row>
    <row r="2624" spans="9:24" x14ac:dyDescent="0.25">
      <c r="I2624" s="7"/>
      <c r="L2624" s="7"/>
      <c r="Q2624" s="7"/>
      <c r="R2624" s="7"/>
      <c r="X2624" s="7"/>
    </row>
    <row r="2625" spans="9:24" x14ac:dyDescent="0.25">
      <c r="I2625" s="7"/>
      <c r="L2625" s="7"/>
      <c r="Q2625" s="7"/>
      <c r="R2625" s="7"/>
      <c r="X2625" s="7"/>
    </row>
    <row r="2626" spans="9:24" x14ac:dyDescent="0.25">
      <c r="I2626" s="7"/>
      <c r="L2626" s="7"/>
      <c r="Q2626" s="7"/>
      <c r="R2626" s="7"/>
      <c r="X2626" s="7"/>
    </row>
    <row r="2627" spans="9:24" x14ac:dyDescent="0.25">
      <c r="I2627" s="7"/>
      <c r="L2627" s="7"/>
      <c r="Q2627" s="7"/>
      <c r="R2627" s="7"/>
      <c r="X2627" s="7"/>
    </row>
    <row r="2628" spans="9:24" x14ac:dyDescent="0.25">
      <c r="I2628" s="7"/>
      <c r="L2628" s="7"/>
      <c r="Q2628" s="7"/>
      <c r="R2628" s="7"/>
      <c r="X2628" s="7"/>
    </row>
    <row r="2629" spans="9:24" x14ac:dyDescent="0.25">
      <c r="I2629" s="7"/>
      <c r="L2629" s="7"/>
      <c r="Q2629" s="7"/>
      <c r="R2629" s="7"/>
      <c r="X2629" s="7"/>
    </row>
    <row r="2630" spans="9:24" x14ac:dyDescent="0.25">
      <c r="I2630" s="7"/>
      <c r="L2630" s="7"/>
      <c r="Q2630" s="7"/>
      <c r="R2630" s="7"/>
      <c r="X2630" s="7"/>
    </row>
    <row r="2631" spans="9:24" x14ac:dyDescent="0.25">
      <c r="I2631" s="7"/>
      <c r="L2631" s="7"/>
      <c r="Q2631" s="7"/>
      <c r="R2631" s="7"/>
      <c r="X2631" s="7"/>
    </row>
    <row r="2632" spans="9:24" x14ac:dyDescent="0.25">
      <c r="I2632" s="7"/>
      <c r="L2632" s="7"/>
      <c r="Q2632" s="7"/>
      <c r="R2632" s="7"/>
      <c r="X2632" s="7"/>
    </row>
    <row r="2633" spans="9:24" x14ac:dyDescent="0.25">
      <c r="I2633" s="7"/>
      <c r="L2633" s="7"/>
      <c r="Q2633" s="7"/>
      <c r="R2633" s="7"/>
      <c r="X2633" s="7"/>
    </row>
    <row r="2634" spans="9:24" x14ac:dyDescent="0.25">
      <c r="I2634" s="7"/>
      <c r="L2634" s="7"/>
      <c r="Q2634" s="7"/>
      <c r="R2634" s="7"/>
      <c r="X2634" s="7"/>
    </row>
    <row r="2635" spans="9:24" x14ac:dyDescent="0.25">
      <c r="I2635" s="7"/>
      <c r="L2635" s="7"/>
      <c r="Q2635" s="7"/>
      <c r="R2635" s="7"/>
      <c r="X2635" s="7"/>
    </row>
    <row r="2636" spans="9:24" x14ac:dyDescent="0.25">
      <c r="I2636" s="7"/>
      <c r="L2636" s="7"/>
      <c r="Q2636" s="7"/>
      <c r="R2636" s="7"/>
      <c r="X2636" s="7"/>
    </row>
    <row r="2637" spans="9:24" x14ac:dyDescent="0.25">
      <c r="I2637" s="7"/>
      <c r="L2637" s="7"/>
      <c r="Q2637" s="7"/>
      <c r="R2637" s="7"/>
      <c r="X2637" s="7"/>
    </row>
    <row r="2638" spans="9:24" x14ac:dyDescent="0.25">
      <c r="I2638" s="7"/>
      <c r="L2638" s="7"/>
      <c r="Q2638" s="7"/>
      <c r="R2638" s="7"/>
      <c r="X2638" s="7"/>
    </row>
    <row r="2639" spans="9:24" x14ac:dyDescent="0.25">
      <c r="I2639" s="7"/>
      <c r="L2639" s="7"/>
      <c r="Q2639" s="7"/>
      <c r="R2639" s="7"/>
      <c r="X2639" s="7"/>
    </row>
    <row r="2640" spans="9:24" x14ac:dyDescent="0.25">
      <c r="I2640" s="7"/>
      <c r="L2640" s="7"/>
      <c r="Q2640" s="7"/>
      <c r="R2640" s="7"/>
      <c r="X2640" s="7"/>
    </row>
    <row r="2641" spans="9:24" x14ac:dyDescent="0.25">
      <c r="I2641" s="7"/>
      <c r="L2641" s="7"/>
      <c r="Q2641" s="7"/>
      <c r="R2641" s="7"/>
      <c r="X2641" s="7"/>
    </row>
    <row r="2642" spans="9:24" x14ac:dyDescent="0.25">
      <c r="I2642" s="7"/>
      <c r="L2642" s="7"/>
      <c r="Q2642" s="7"/>
      <c r="R2642" s="7"/>
      <c r="X2642" s="7"/>
    </row>
    <row r="2643" spans="9:24" x14ac:dyDescent="0.25">
      <c r="I2643" s="7"/>
      <c r="L2643" s="7"/>
      <c r="Q2643" s="7"/>
      <c r="R2643" s="7"/>
      <c r="X2643" s="7"/>
    </row>
    <row r="2644" spans="9:24" x14ac:dyDescent="0.25">
      <c r="I2644" s="7"/>
      <c r="L2644" s="7"/>
      <c r="Q2644" s="7"/>
      <c r="R2644" s="7"/>
      <c r="X2644" s="7"/>
    </row>
    <row r="2645" spans="9:24" x14ac:dyDescent="0.25">
      <c r="I2645" s="7"/>
      <c r="L2645" s="7"/>
      <c r="Q2645" s="7"/>
      <c r="R2645" s="7"/>
      <c r="X2645" s="7"/>
    </row>
    <row r="2646" spans="9:24" x14ac:dyDescent="0.25">
      <c r="I2646" s="7"/>
      <c r="L2646" s="7"/>
      <c r="Q2646" s="7"/>
      <c r="R2646" s="7"/>
      <c r="X2646" s="7"/>
    </row>
    <row r="2647" spans="9:24" x14ac:dyDescent="0.25">
      <c r="I2647" s="7"/>
      <c r="L2647" s="7"/>
      <c r="Q2647" s="7"/>
      <c r="R2647" s="7"/>
      <c r="X2647" s="7"/>
    </row>
    <row r="2648" spans="9:24" x14ac:dyDescent="0.25">
      <c r="I2648" s="7"/>
      <c r="L2648" s="7"/>
      <c r="Q2648" s="7"/>
      <c r="R2648" s="7"/>
      <c r="X2648" s="7"/>
    </row>
    <row r="2649" spans="9:24" x14ac:dyDescent="0.25">
      <c r="I2649" s="7"/>
      <c r="L2649" s="7"/>
      <c r="Q2649" s="7"/>
      <c r="R2649" s="7"/>
      <c r="X2649" s="7"/>
    </row>
    <row r="2650" spans="9:24" x14ac:dyDescent="0.25">
      <c r="I2650" s="7"/>
      <c r="L2650" s="7"/>
      <c r="Q2650" s="7"/>
      <c r="R2650" s="7"/>
      <c r="X2650" s="7"/>
    </row>
    <row r="2651" spans="9:24" x14ac:dyDescent="0.25">
      <c r="I2651" s="7"/>
      <c r="L2651" s="7"/>
      <c r="Q2651" s="7"/>
      <c r="R2651" s="7"/>
      <c r="X2651" s="7"/>
    </row>
    <row r="2652" spans="9:24" x14ac:dyDescent="0.25">
      <c r="I2652" s="7"/>
      <c r="L2652" s="7"/>
      <c r="Q2652" s="7"/>
      <c r="R2652" s="7"/>
      <c r="X2652" s="7"/>
    </row>
    <row r="2653" spans="9:24" x14ac:dyDescent="0.25">
      <c r="I2653" s="7"/>
      <c r="L2653" s="7"/>
      <c r="Q2653" s="7"/>
      <c r="R2653" s="7"/>
      <c r="X2653" s="7"/>
    </row>
    <row r="2654" spans="9:24" x14ac:dyDescent="0.25">
      <c r="I2654" s="7"/>
      <c r="L2654" s="7"/>
      <c r="Q2654" s="7"/>
      <c r="R2654" s="7"/>
      <c r="X2654" s="7"/>
    </row>
    <row r="2655" spans="9:24" x14ac:dyDescent="0.25">
      <c r="I2655" s="7"/>
      <c r="L2655" s="7"/>
      <c r="Q2655" s="7"/>
      <c r="R2655" s="7"/>
      <c r="X2655" s="7"/>
    </row>
    <row r="2656" spans="9:24" x14ac:dyDescent="0.25">
      <c r="I2656" s="7"/>
      <c r="L2656" s="7"/>
      <c r="Q2656" s="7"/>
      <c r="R2656" s="7"/>
      <c r="X2656" s="7"/>
    </row>
    <row r="2657" spans="9:24" x14ac:dyDescent="0.25">
      <c r="I2657" s="7"/>
      <c r="L2657" s="7"/>
      <c r="Q2657" s="7"/>
      <c r="R2657" s="7"/>
      <c r="X2657" s="7"/>
    </row>
    <row r="2658" spans="9:24" x14ac:dyDescent="0.25">
      <c r="I2658" s="7"/>
      <c r="L2658" s="7"/>
      <c r="Q2658" s="7"/>
      <c r="R2658" s="7"/>
      <c r="X2658" s="7"/>
    </row>
    <row r="2659" spans="9:24" x14ac:dyDescent="0.25">
      <c r="I2659" s="7"/>
      <c r="L2659" s="7"/>
      <c r="Q2659" s="7"/>
      <c r="R2659" s="7"/>
      <c r="X2659" s="7"/>
    </row>
    <row r="2660" spans="9:24" x14ac:dyDescent="0.25">
      <c r="I2660" s="7"/>
      <c r="L2660" s="7"/>
      <c r="Q2660" s="7"/>
      <c r="R2660" s="7"/>
      <c r="X2660" s="7"/>
    </row>
    <row r="2661" spans="9:24" x14ac:dyDescent="0.25">
      <c r="I2661" s="7"/>
      <c r="L2661" s="7"/>
      <c r="Q2661" s="7"/>
      <c r="R2661" s="7"/>
      <c r="X2661" s="7"/>
    </row>
    <row r="2662" spans="9:24" x14ac:dyDescent="0.25">
      <c r="I2662" s="7"/>
      <c r="L2662" s="7"/>
      <c r="Q2662" s="7"/>
      <c r="R2662" s="7"/>
      <c r="X2662" s="7"/>
    </row>
    <row r="2663" spans="9:24" x14ac:dyDescent="0.25">
      <c r="I2663" s="7"/>
      <c r="L2663" s="7"/>
      <c r="Q2663" s="7"/>
      <c r="R2663" s="7"/>
      <c r="X2663" s="7"/>
    </row>
    <row r="2664" spans="9:24" x14ac:dyDescent="0.25">
      <c r="I2664" s="7"/>
      <c r="L2664" s="7"/>
      <c r="Q2664" s="7"/>
      <c r="R2664" s="7"/>
      <c r="X2664" s="7"/>
    </row>
    <row r="2665" spans="9:24" x14ac:dyDescent="0.25">
      <c r="I2665" s="7"/>
      <c r="L2665" s="7"/>
      <c r="Q2665" s="7"/>
      <c r="R2665" s="7"/>
      <c r="X2665" s="7"/>
    </row>
    <row r="2666" spans="9:24" x14ac:dyDescent="0.25">
      <c r="I2666" s="7"/>
      <c r="L2666" s="7"/>
      <c r="Q2666" s="7"/>
      <c r="R2666" s="7"/>
      <c r="X2666" s="7"/>
    </row>
    <row r="2667" spans="9:24" x14ac:dyDescent="0.25">
      <c r="I2667" s="7"/>
      <c r="L2667" s="7"/>
      <c r="Q2667" s="7"/>
      <c r="R2667" s="7"/>
      <c r="X2667" s="7"/>
    </row>
    <row r="2668" spans="9:24" x14ac:dyDescent="0.25">
      <c r="I2668" s="7"/>
      <c r="L2668" s="7"/>
      <c r="Q2668" s="7"/>
      <c r="R2668" s="7"/>
      <c r="X2668" s="7"/>
    </row>
    <row r="2669" spans="9:24" x14ac:dyDescent="0.25">
      <c r="I2669" s="7"/>
      <c r="L2669" s="7"/>
      <c r="Q2669" s="7"/>
      <c r="R2669" s="7"/>
      <c r="X2669" s="7"/>
    </row>
    <row r="2670" spans="9:24" x14ac:dyDescent="0.25">
      <c r="I2670" s="7"/>
      <c r="L2670" s="7"/>
      <c r="Q2670" s="7"/>
      <c r="R2670" s="7"/>
      <c r="X2670" s="7"/>
    </row>
    <row r="2671" spans="9:24" x14ac:dyDescent="0.25">
      <c r="I2671" s="7"/>
      <c r="L2671" s="7"/>
      <c r="Q2671" s="7"/>
      <c r="R2671" s="7"/>
      <c r="X2671" s="7"/>
    </row>
    <row r="2672" spans="9:24" x14ac:dyDescent="0.25">
      <c r="I2672" s="7"/>
      <c r="L2672" s="7"/>
      <c r="Q2672" s="7"/>
      <c r="R2672" s="7"/>
      <c r="X2672" s="7"/>
    </row>
    <row r="2673" spans="9:24" x14ac:dyDescent="0.25">
      <c r="I2673" s="7"/>
      <c r="L2673" s="7"/>
      <c r="Q2673" s="7"/>
      <c r="R2673" s="7"/>
      <c r="X2673" s="7"/>
    </row>
    <row r="2674" spans="9:24" x14ac:dyDescent="0.25">
      <c r="I2674" s="7"/>
      <c r="L2674" s="7"/>
      <c r="Q2674" s="7"/>
      <c r="R2674" s="7"/>
      <c r="X2674" s="7"/>
    </row>
    <row r="2675" spans="9:24" x14ac:dyDescent="0.25">
      <c r="I2675" s="7"/>
      <c r="L2675" s="7"/>
      <c r="Q2675" s="7"/>
      <c r="R2675" s="7"/>
      <c r="X2675" s="7"/>
    </row>
    <row r="2676" spans="9:24" x14ac:dyDescent="0.25">
      <c r="I2676" s="7"/>
      <c r="L2676" s="7"/>
      <c r="Q2676" s="7"/>
      <c r="R2676" s="7"/>
      <c r="X2676" s="7"/>
    </row>
    <row r="2677" spans="9:24" x14ac:dyDescent="0.25">
      <c r="I2677" s="7"/>
      <c r="L2677" s="7"/>
      <c r="Q2677" s="7"/>
      <c r="R2677" s="7"/>
      <c r="X2677" s="7"/>
    </row>
    <row r="2678" spans="9:24" x14ac:dyDescent="0.25">
      <c r="I2678" s="7"/>
      <c r="L2678" s="7"/>
      <c r="Q2678" s="7"/>
      <c r="R2678" s="7"/>
      <c r="X2678" s="7"/>
    </row>
    <row r="2679" spans="9:24" x14ac:dyDescent="0.25">
      <c r="I2679" s="7"/>
      <c r="L2679" s="7"/>
      <c r="Q2679" s="7"/>
      <c r="R2679" s="7"/>
      <c r="X2679" s="7"/>
    </row>
    <row r="2680" spans="9:24" x14ac:dyDescent="0.25">
      <c r="I2680" s="7"/>
      <c r="L2680" s="7"/>
      <c r="Q2680" s="7"/>
      <c r="R2680" s="7"/>
      <c r="X2680" s="7"/>
    </row>
    <row r="2681" spans="9:24" x14ac:dyDescent="0.25">
      <c r="I2681" s="7"/>
      <c r="L2681" s="7"/>
      <c r="Q2681" s="7"/>
      <c r="R2681" s="7"/>
      <c r="X2681" s="7"/>
    </row>
    <row r="2682" spans="9:24" x14ac:dyDescent="0.25">
      <c r="I2682" s="7"/>
      <c r="L2682" s="7"/>
      <c r="Q2682" s="7"/>
      <c r="R2682" s="7"/>
      <c r="X2682" s="7"/>
    </row>
    <row r="2683" spans="9:24" x14ac:dyDescent="0.25">
      <c r="I2683" s="7"/>
      <c r="L2683" s="7"/>
      <c r="Q2683" s="7"/>
      <c r="R2683" s="7"/>
      <c r="X2683" s="7"/>
    </row>
    <row r="2684" spans="9:24" x14ac:dyDescent="0.25">
      <c r="I2684" s="7"/>
      <c r="L2684" s="7"/>
      <c r="Q2684" s="7"/>
      <c r="R2684" s="7"/>
      <c r="X2684" s="7"/>
    </row>
    <row r="2685" spans="9:24" x14ac:dyDescent="0.25">
      <c r="I2685" s="7"/>
      <c r="L2685" s="7"/>
      <c r="Q2685" s="7"/>
      <c r="R2685" s="7"/>
      <c r="X2685" s="7"/>
    </row>
    <row r="2686" spans="9:24" x14ac:dyDescent="0.25">
      <c r="I2686" s="7"/>
      <c r="L2686" s="7"/>
      <c r="Q2686" s="7"/>
      <c r="R2686" s="7"/>
      <c r="X2686" s="7"/>
    </row>
    <row r="2687" spans="9:24" x14ac:dyDescent="0.25">
      <c r="I2687" s="7"/>
      <c r="L2687" s="7"/>
      <c r="Q2687" s="7"/>
      <c r="R2687" s="7"/>
      <c r="X2687" s="7"/>
    </row>
    <row r="2688" spans="9:24" x14ac:dyDescent="0.25">
      <c r="I2688" s="7"/>
      <c r="L2688" s="7"/>
      <c r="Q2688" s="7"/>
      <c r="R2688" s="7"/>
      <c r="X2688" s="7"/>
    </row>
    <row r="2689" spans="9:24" x14ac:dyDescent="0.25">
      <c r="I2689" s="7"/>
      <c r="L2689" s="7"/>
      <c r="Q2689" s="7"/>
      <c r="R2689" s="7"/>
      <c r="X2689" s="7"/>
    </row>
    <row r="2690" spans="9:24" x14ac:dyDescent="0.25">
      <c r="I2690" s="7"/>
      <c r="L2690" s="7"/>
      <c r="Q2690" s="7"/>
      <c r="R2690" s="7"/>
      <c r="X2690" s="7"/>
    </row>
    <row r="2691" spans="9:24" x14ac:dyDescent="0.25">
      <c r="I2691" s="7"/>
      <c r="L2691" s="7"/>
      <c r="Q2691" s="7"/>
      <c r="R2691" s="7"/>
      <c r="X2691" s="7"/>
    </row>
    <row r="2692" spans="9:24" x14ac:dyDescent="0.25">
      <c r="I2692" s="7"/>
      <c r="L2692" s="7"/>
      <c r="Q2692" s="7"/>
      <c r="R2692" s="7"/>
      <c r="X2692" s="7"/>
    </row>
    <row r="2693" spans="9:24" x14ac:dyDescent="0.25">
      <c r="I2693" s="7"/>
      <c r="L2693" s="7"/>
      <c r="Q2693" s="7"/>
      <c r="R2693" s="7"/>
      <c r="X2693" s="7"/>
    </row>
    <row r="2694" spans="9:24" x14ac:dyDescent="0.25">
      <c r="I2694" s="7"/>
      <c r="L2694" s="7"/>
      <c r="Q2694" s="7"/>
      <c r="R2694" s="7"/>
      <c r="X2694" s="7"/>
    </row>
    <row r="2695" spans="9:24" x14ac:dyDescent="0.25">
      <c r="I2695" s="7"/>
      <c r="L2695" s="7"/>
      <c r="Q2695" s="7"/>
      <c r="R2695" s="7"/>
      <c r="X2695" s="7"/>
    </row>
    <row r="2696" spans="9:24" x14ac:dyDescent="0.25">
      <c r="I2696" s="7"/>
      <c r="L2696" s="7"/>
      <c r="Q2696" s="7"/>
      <c r="R2696" s="7"/>
      <c r="X2696" s="7"/>
    </row>
    <row r="2697" spans="9:24" x14ac:dyDescent="0.25">
      <c r="I2697" s="7"/>
      <c r="L2697" s="7"/>
      <c r="Q2697" s="7"/>
      <c r="R2697" s="7"/>
      <c r="X2697" s="7"/>
    </row>
    <row r="2698" spans="9:24" x14ac:dyDescent="0.25">
      <c r="I2698" s="7"/>
      <c r="L2698" s="7"/>
      <c r="Q2698" s="7"/>
      <c r="R2698" s="7"/>
      <c r="X2698" s="7"/>
    </row>
    <row r="2699" spans="9:24" x14ac:dyDescent="0.25">
      <c r="I2699" s="7"/>
      <c r="L2699" s="7"/>
      <c r="Q2699" s="7"/>
      <c r="R2699" s="7"/>
      <c r="X2699" s="7"/>
    </row>
    <row r="2700" spans="9:24" x14ac:dyDescent="0.25">
      <c r="I2700" s="7"/>
      <c r="L2700" s="7"/>
      <c r="Q2700" s="7"/>
      <c r="R2700" s="7"/>
      <c r="X2700" s="7"/>
    </row>
    <row r="2701" spans="9:24" x14ac:dyDescent="0.25">
      <c r="I2701" s="7"/>
      <c r="L2701" s="7"/>
      <c r="Q2701" s="7"/>
      <c r="R2701" s="7"/>
      <c r="X2701" s="7"/>
    </row>
    <row r="2702" spans="9:24" x14ac:dyDescent="0.25">
      <c r="I2702" s="7"/>
      <c r="L2702" s="7"/>
      <c r="Q2702" s="7"/>
      <c r="R2702" s="7"/>
      <c r="X2702" s="7"/>
    </row>
    <row r="2703" spans="9:24" x14ac:dyDescent="0.25">
      <c r="I2703" s="7"/>
      <c r="L2703" s="7"/>
      <c r="Q2703" s="7"/>
      <c r="R2703" s="7"/>
      <c r="X2703" s="7"/>
    </row>
    <row r="2704" spans="9:24" x14ac:dyDescent="0.25">
      <c r="I2704" s="7"/>
      <c r="L2704" s="7"/>
      <c r="Q2704" s="7"/>
      <c r="R2704" s="7"/>
      <c r="X2704" s="7"/>
    </row>
    <row r="2705" spans="9:24" x14ac:dyDescent="0.25">
      <c r="I2705" s="7"/>
      <c r="L2705" s="7"/>
      <c r="Q2705" s="7"/>
      <c r="R2705" s="7"/>
      <c r="X2705" s="7"/>
    </row>
    <row r="2706" spans="9:24" x14ac:dyDescent="0.25">
      <c r="I2706" s="7"/>
      <c r="L2706" s="7"/>
      <c r="Q2706" s="7"/>
      <c r="R2706" s="7"/>
      <c r="X2706" s="7"/>
    </row>
    <row r="2707" spans="9:24" x14ac:dyDescent="0.25">
      <c r="I2707" s="7"/>
      <c r="L2707" s="7"/>
      <c r="Q2707" s="7"/>
      <c r="R2707" s="7"/>
      <c r="X2707" s="7"/>
    </row>
    <row r="2708" spans="9:24" x14ac:dyDescent="0.25">
      <c r="I2708" s="7"/>
      <c r="L2708" s="7"/>
      <c r="Q2708" s="7"/>
      <c r="R2708" s="7"/>
      <c r="X2708" s="7"/>
    </row>
    <row r="2709" spans="9:24" x14ac:dyDescent="0.25">
      <c r="I2709" s="7"/>
      <c r="L2709" s="7"/>
      <c r="Q2709" s="7"/>
      <c r="R2709" s="7"/>
      <c r="X2709" s="7"/>
    </row>
    <row r="2710" spans="9:24" x14ac:dyDescent="0.25">
      <c r="I2710" s="7"/>
      <c r="L2710" s="7"/>
      <c r="Q2710" s="7"/>
      <c r="R2710" s="7"/>
      <c r="X2710" s="7"/>
    </row>
    <row r="2711" spans="9:24" x14ac:dyDescent="0.25">
      <c r="I2711" s="7"/>
      <c r="L2711" s="7"/>
      <c r="Q2711" s="7"/>
      <c r="R2711" s="7"/>
      <c r="X2711" s="7"/>
    </row>
    <row r="2712" spans="9:24" x14ac:dyDescent="0.25">
      <c r="I2712" s="7"/>
      <c r="L2712" s="7"/>
      <c r="Q2712" s="7"/>
      <c r="R2712" s="7"/>
      <c r="X2712" s="7"/>
    </row>
    <row r="2713" spans="9:24" x14ac:dyDescent="0.25">
      <c r="I2713" s="7"/>
      <c r="L2713" s="7"/>
      <c r="Q2713" s="7"/>
      <c r="R2713" s="7"/>
      <c r="X2713" s="7"/>
    </row>
    <row r="2714" spans="9:24" x14ac:dyDescent="0.25">
      <c r="I2714" s="7"/>
      <c r="L2714" s="7"/>
      <c r="Q2714" s="7"/>
      <c r="R2714" s="7"/>
      <c r="X2714" s="7"/>
    </row>
    <row r="2715" spans="9:24" x14ac:dyDescent="0.25">
      <c r="I2715" s="7"/>
      <c r="L2715" s="7"/>
      <c r="Q2715" s="7"/>
      <c r="R2715" s="7"/>
      <c r="X2715" s="7"/>
    </row>
    <row r="2716" spans="9:24" x14ac:dyDescent="0.25">
      <c r="I2716" s="7"/>
      <c r="L2716" s="7"/>
      <c r="Q2716" s="7"/>
      <c r="R2716" s="7"/>
      <c r="X2716" s="7"/>
    </row>
    <row r="2717" spans="9:24" x14ac:dyDescent="0.25">
      <c r="I2717" s="7"/>
      <c r="L2717" s="7"/>
      <c r="Q2717" s="7"/>
      <c r="R2717" s="7"/>
      <c r="X2717" s="7"/>
    </row>
    <row r="2718" spans="9:24" x14ac:dyDescent="0.25">
      <c r="I2718" s="7"/>
      <c r="L2718" s="7"/>
      <c r="Q2718" s="7"/>
      <c r="R2718" s="7"/>
      <c r="X2718" s="7"/>
    </row>
    <row r="2719" spans="9:24" x14ac:dyDescent="0.25">
      <c r="I2719" s="7"/>
      <c r="L2719" s="7"/>
      <c r="Q2719" s="7"/>
      <c r="R2719" s="7"/>
      <c r="X2719" s="7"/>
    </row>
    <row r="2720" spans="9:24" x14ac:dyDescent="0.25">
      <c r="I2720" s="7"/>
      <c r="L2720" s="7"/>
      <c r="Q2720" s="7"/>
      <c r="R2720" s="7"/>
      <c r="X2720" s="7"/>
    </row>
    <row r="2721" spans="9:24" x14ac:dyDescent="0.25">
      <c r="I2721" s="7"/>
      <c r="L2721" s="7"/>
      <c r="Q2721" s="7"/>
      <c r="R2721" s="7"/>
      <c r="X2721" s="7"/>
    </row>
    <row r="2722" spans="9:24" x14ac:dyDescent="0.25">
      <c r="I2722" s="7"/>
      <c r="L2722" s="7"/>
      <c r="Q2722" s="7"/>
      <c r="R2722" s="7"/>
      <c r="X2722" s="7"/>
    </row>
    <row r="2723" spans="9:24" x14ac:dyDescent="0.25">
      <c r="I2723" s="7"/>
      <c r="L2723" s="7"/>
      <c r="Q2723" s="7"/>
      <c r="R2723" s="7"/>
      <c r="X2723" s="7"/>
    </row>
    <row r="2724" spans="9:24" x14ac:dyDescent="0.25">
      <c r="I2724" s="7"/>
      <c r="L2724" s="7"/>
      <c r="Q2724" s="7"/>
      <c r="R2724" s="7"/>
      <c r="X2724" s="7"/>
    </row>
    <row r="2725" spans="9:24" x14ac:dyDescent="0.25">
      <c r="I2725" s="7"/>
      <c r="L2725" s="7"/>
      <c r="Q2725" s="7"/>
      <c r="R2725" s="7"/>
      <c r="X2725" s="7"/>
    </row>
    <row r="2726" spans="9:24" x14ac:dyDescent="0.25">
      <c r="I2726" s="7"/>
      <c r="L2726" s="7"/>
      <c r="Q2726" s="7"/>
      <c r="R2726" s="7"/>
      <c r="X2726" s="7"/>
    </row>
    <row r="2727" spans="9:24" x14ac:dyDescent="0.25">
      <c r="I2727" s="7"/>
      <c r="L2727" s="7"/>
      <c r="Q2727" s="7"/>
      <c r="R2727" s="7"/>
      <c r="X2727" s="7"/>
    </row>
    <row r="2728" spans="9:24" x14ac:dyDescent="0.25">
      <c r="I2728" s="7"/>
      <c r="L2728" s="7"/>
      <c r="Q2728" s="7"/>
      <c r="R2728" s="7"/>
      <c r="X2728" s="7"/>
    </row>
    <row r="2729" spans="9:24" x14ac:dyDescent="0.25">
      <c r="I2729" s="7"/>
      <c r="L2729" s="7"/>
      <c r="Q2729" s="7"/>
      <c r="R2729" s="7"/>
      <c r="X2729" s="7"/>
    </row>
    <row r="2730" spans="9:24" x14ac:dyDescent="0.25">
      <c r="I2730" s="7"/>
      <c r="L2730" s="7"/>
      <c r="Q2730" s="7"/>
      <c r="R2730" s="7"/>
      <c r="X2730" s="7"/>
    </row>
    <row r="2731" spans="9:24" x14ac:dyDescent="0.25">
      <c r="I2731" s="7"/>
      <c r="L2731" s="7"/>
      <c r="Q2731" s="7"/>
      <c r="R2731" s="7"/>
      <c r="X2731" s="7"/>
    </row>
    <row r="2732" spans="9:24" x14ac:dyDescent="0.25">
      <c r="I2732" s="7"/>
      <c r="L2732" s="7"/>
      <c r="Q2732" s="7"/>
      <c r="R2732" s="7"/>
      <c r="X2732" s="7"/>
    </row>
    <row r="2733" spans="9:24" x14ac:dyDescent="0.25">
      <c r="I2733" s="7"/>
      <c r="L2733" s="7"/>
      <c r="Q2733" s="7"/>
      <c r="R2733" s="7"/>
      <c r="X2733" s="7"/>
    </row>
    <row r="2734" spans="9:24" x14ac:dyDescent="0.25">
      <c r="I2734" s="7"/>
      <c r="L2734" s="7"/>
      <c r="Q2734" s="7"/>
      <c r="R2734" s="7"/>
      <c r="X2734" s="7"/>
    </row>
    <row r="2735" spans="9:24" x14ac:dyDescent="0.25">
      <c r="I2735" s="7"/>
      <c r="L2735" s="7"/>
      <c r="Q2735" s="7"/>
      <c r="R2735" s="7"/>
      <c r="X2735" s="7"/>
    </row>
    <row r="2736" spans="9:24" x14ac:dyDescent="0.25">
      <c r="I2736" s="7"/>
      <c r="L2736" s="7"/>
      <c r="Q2736" s="7"/>
      <c r="R2736" s="7"/>
      <c r="X2736" s="7"/>
    </row>
    <row r="2737" spans="9:24" x14ac:dyDescent="0.25">
      <c r="I2737" s="7"/>
      <c r="L2737" s="7"/>
      <c r="Q2737" s="7"/>
      <c r="R2737" s="7"/>
      <c r="X2737" s="7"/>
    </row>
    <row r="2738" spans="9:24" x14ac:dyDescent="0.25">
      <c r="I2738" s="7"/>
      <c r="L2738" s="7"/>
      <c r="Q2738" s="7"/>
      <c r="R2738" s="7"/>
      <c r="X2738" s="7"/>
    </row>
    <row r="2739" spans="9:24" x14ac:dyDescent="0.25">
      <c r="I2739" s="7"/>
      <c r="L2739" s="7"/>
      <c r="Q2739" s="7"/>
      <c r="R2739" s="7"/>
      <c r="X2739" s="7"/>
    </row>
    <row r="2740" spans="9:24" x14ac:dyDescent="0.25">
      <c r="I2740" s="7"/>
      <c r="L2740" s="7"/>
      <c r="Q2740" s="7"/>
      <c r="R2740" s="7"/>
      <c r="X2740" s="7"/>
    </row>
    <row r="2741" spans="9:24" x14ac:dyDescent="0.25">
      <c r="I2741" s="7"/>
      <c r="L2741" s="7"/>
      <c r="Q2741" s="7"/>
      <c r="R2741" s="7"/>
      <c r="X2741" s="7"/>
    </row>
    <row r="2742" spans="9:24" x14ac:dyDescent="0.25">
      <c r="I2742" s="7"/>
      <c r="L2742" s="7"/>
      <c r="Q2742" s="7"/>
      <c r="R2742" s="7"/>
      <c r="X2742" s="7"/>
    </row>
    <row r="2743" spans="9:24" x14ac:dyDescent="0.25">
      <c r="I2743" s="7"/>
      <c r="L2743" s="7"/>
      <c r="Q2743" s="7"/>
      <c r="R2743" s="7"/>
      <c r="X2743" s="7"/>
    </row>
    <row r="2744" spans="9:24" x14ac:dyDescent="0.25">
      <c r="I2744" s="7"/>
      <c r="L2744" s="7"/>
      <c r="Q2744" s="7"/>
      <c r="R2744" s="7"/>
      <c r="X2744" s="7"/>
    </row>
    <row r="2745" spans="9:24" x14ac:dyDescent="0.25">
      <c r="I2745" s="7"/>
      <c r="L2745" s="7"/>
      <c r="Q2745" s="7"/>
      <c r="R2745" s="7"/>
      <c r="X2745" s="7"/>
    </row>
    <row r="2746" spans="9:24" x14ac:dyDescent="0.25">
      <c r="I2746" s="7"/>
      <c r="L2746" s="7"/>
      <c r="Q2746" s="7"/>
      <c r="R2746" s="7"/>
      <c r="X2746" s="7"/>
    </row>
    <row r="2747" spans="9:24" x14ac:dyDescent="0.25">
      <c r="I2747" s="7"/>
      <c r="L2747" s="7"/>
      <c r="Q2747" s="7"/>
      <c r="R2747" s="7"/>
      <c r="X2747" s="7"/>
    </row>
    <row r="2748" spans="9:24" x14ac:dyDescent="0.25">
      <c r="I2748" s="7"/>
      <c r="L2748" s="7"/>
      <c r="Q2748" s="7"/>
      <c r="R2748" s="7"/>
      <c r="X2748" s="7"/>
    </row>
    <row r="2749" spans="9:24" x14ac:dyDescent="0.25">
      <c r="I2749" s="7"/>
      <c r="L2749" s="7"/>
      <c r="Q2749" s="7"/>
      <c r="R2749" s="7"/>
      <c r="X2749" s="7"/>
    </row>
    <row r="2750" spans="9:24" x14ac:dyDescent="0.25">
      <c r="I2750" s="7"/>
      <c r="L2750" s="7"/>
      <c r="Q2750" s="7"/>
      <c r="R2750" s="7"/>
      <c r="X2750" s="7"/>
    </row>
    <row r="2751" spans="9:24" x14ac:dyDescent="0.25">
      <c r="I2751" s="7"/>
      <c r="L2751" s="7"/>
      <c r="Q2751" s="7"/>
      <c r="R2751" s="7"/>
      <c r="X2751" s="7"/>
    </row>
    <row r="2752" spans="9:24" x14ac:dyDescent="0.25">
      <c r="I2752" s="7"/>
      <c r="L2752" s="7"/>
      <c r="Q2752" s="7"/>
      <c r="R2752" s="7"/>
      <c r="X2752" s="7"/>
    </row>
    <row r="2753" spans="9:24" x14ac:dyDescent="0.25">
      <c r="I2753" s="7"/>
      <c r="L2753" s="7"/>
      <c r="Q2753" s="7"/>
      <c r="R2753" s="7"/>
      <c r="X2753" s="7"/>
    </row>
    <row r="2754" spans="9:24" x14ac:dyDescent="0.25">
      <c r="I2754" s="7"/>
      <c r="L2754" s="7"/>
      <c r="Q2754" s="7"/>
      <c r="R2754" s="7"/>
      <c r="X2754" s="7"/>
    </row>
    <row r="2755" spans="9:24" x14ac:dyDescent="0.25">
      <c r="I2755" s="7"/>
      <c r="L2755" s="7"/>
      <c r="Q2755" s="7"/>
      <c r="R2755" s="7"/>
      <c r="X2755" s="7"/>
    </row>
    <row r="2756" spans="9:24" x14ac:dyDescent="0.25">
      <c r="I2756" s="7"/>
      <c r="L2756" s="7"/>
      <c r="Q2756" s="7"/>
      <c r="R2756" s="7"/>
      <c r="X2756" s="7"/>
    </row>
    <row r="2757" spans="9:24" x14ac:dyDescent="0.25">
      <c r="I2757" s="7"/>
      <c r="L2757" s="7"/>
      <c r="Q2757" s="7"/>
      <c r="R2757" s="7"/>
      <c r="X2757" s="7"/>
    </row>
    <row r="2758" spans="9:24" x14ac:dyDescent="0.25">
      <c r="I2758" s="7"/>
      <c r="L2758" s="7"/>
      <c r="Q2758" s="7"/>
      <c r="R2758" s="7"/>
      <c r="X2758" s="7"/>
    </row>
    <row r="2759" spans="9:24" x14ac:dyDescent="0.25">
      <c r="I2759" s="7"/>
      <c r="L2759" s="7"/>
      <c r="Q2759" s="7"/>
      <c r="R2759" s="7"/>
      <c r="X2759" s="7"/>
    </row>
    <row r="2760" spans="9:24" x14ac:dyDescent="0.25">
      <c r="I2760" s="7"/>
      <c r="L2760" s="7"/>
      <c r="Q2760" s="7"/>
      <c r="R2760" s="7"/>
      <c r="X2760" s="7"/>
    </row>
    <row r="2761" spans="9:24" x14ac:dyDescent="0.25">
      <c r="I2761" s="7"/>
      <c r="L2761" s="7"/>
      <c r="Q2761" s="7"/>
      <c r="R2761" s="7"/>
      <c r="X2761" s="7"/>
    </row>
    <row r="2762" spans="9:24" x14ac:dyDescent="0.25">
      <c r="I2762" s="7"/>
      <c r="L2762" s="7"/>
      <c r="Q2762" s="7"/>
      <c r="R2762" s="7"/>
      <c r="X2762" s="7"/>
    </row>
    <row r="2763" spans="9:24" x14ac:dyDescent="0.25">
      <c r="I2763" s="7"/>
      <c r="L2763" s="7"/>
      <c r="Q2763" s="7"/>
      <c r="R2763" s="7"/>
      <c r="X2763" s="7"/>
    </row>
    <row r="2764" spans="9:24" x14ac:dyDescent="0.25">
      <c r="I2764" s="7"/>
      <c r="L2764" s="7"/>
      <c r="Q2764" s="7"/>
      <c r="R2764" s="7"/>
      <c r="X2764" s="7"/>
    </row>
    <row r="2765" spans="9:24" x14ac:dyDescent="0.25">
      <c r="I2765" s="7"/>
      <c r="L2765" s="7"/>
      <c r="Q2765" s="7"/>
      <c r="R2765" s="7"/>
      <c r="X2765" s="7"/>
    </row>
    <row r="2766" spans="9:24" x14ac:dyDescent="0.25">
      <c r="I2766" s="7"/>
      <c r="L2766" s="7"/>
      <c r="Q2766" s="7"/>
      <c r="R2766" s="7"/>
      <c r="X2766" s="7"/>
    </row>
    <row r="2767" spans="9:24" x14ac:dyDescent="0.25">
      <c r="I2767" s="7"/>
      <c r="L2767" s="7"/>
      <c r="Q2767" s="7"/>
      <c r="R2767" s="7"/>
      <c r="X2767" s="7"/>
    </row>
    <row r="2768" spans="9:24" x14ac:dyDescent="0.25">
      <c r="I2768" s="7"/>
      <c r="L2768" s="7"/>
      <c r="Q2768" s="7"/>
      <c r="R2768" s="7"/>
      <c r="X2768" s="7"/>
    </row>
    <row r="2769" spans="9:24" x14ac:dyDescent="0.25">
      <c r="I2769" s="7"/>
      <c r="L2769" s="7"/>
      <c r="Q2769" s="7"/>
      <c r="R2769" s="7"/>
      <c r="X2769" s="7"/>
    </row>
    <row r="2770" spans="9:24" x14ac:dyDescent="0.25">
      <c r="I2770" s="7"/>
      <c r="L2770" s="7"/>
      <c r="Q2770" s="7"/>
      <c r="R2770" s="7"/>
      <c r="X2770" s="7"/>
    </row>
    <row r="2771" spans="9:24" x14ac:dyDescent="0.25">
      <c r="I2771" s="7"/>
      <c r="L2771" s="7"/>
      <c r="Q2771" s="7"/>
      <c r="R2771" s="7"/>
      <c r="X2771" s="7"/>
    </row>
    <row r="2772" spans="9:24" x14ac:dyDescent="0.25">
      <c r="I2772" s="7"/>
      <c r="L2772" s="7"/>
      <c r="Q2772" s="7"/>
      <c r="R2772" s="7"/>
      <c r="X2772" s="7"/>
    </row>
    <row r="2773" spans="9:24" x14ac:dyDescent="0.25">
      <c r="I2773" s="7"/>
      <c r="L2773" s="7"/>
      <c r="Q2773" s="7"/>
      <c r="R2773" s="7"/>
      <c r="X2773" s="7"/>
    </row>
    <row r="2774" spans="9:24" x14ac:dyDescent="0.25">
      <c r="I2774" s="7"/>
      <c r="L2774" s="7"/>
      <c r="Q2774" s="7"/>
      <c r="R2774" s="7"/>
      <c r="X2774" s="7"/>
    </row>
    <row r="2775" spans="9:24" x14ac:dyDescent="0.25">
      <c r="I2775" s="7"/>
      <c r="L2775" s="7"/>
      <c r="Q2775" s="7"/>
      <c r="R2775" s="7"/>
      <c r="X2775" s="7"/>
    </row>
    <row r="2776" spans="9:24" x14ac:dyDescent="0.25">
      <c r="I2776" s="7"/>
      <c r="L2776" s="7"/>
      <c r="Q2776" s="7"/>
      <c r="R2776" s="7"/>
      <c r="X2776" s="7"/>
    </row>
    <row r="2777" spans="9:24" x14ac:dyDescent="0.25">
      <c r="I2777" s="7"/>
      <c r="L2777" s="7"/>
      <c r="Q2777" s="7"/>
      <c r="R2777" s="7"/>
      <c r="X2777" s="7"/>
    </row>
    <row r="2778" spans="9:24" x14ac:dyDescent="0.25">
      <c r="I2778" s="7"/>
      <c r="L2778" s="7"/>
      <c r="Q2778" s="7"/>
      <c r="R2778" s="7"/>
      <c r="X2778" s="7"/>
    </row>
    <row r="2779" spans="9:24" x14ac:dyDescent="0.25">
      <c r="I2779" s="7"/>
      <c r="L2779" s="7"/>
      <c r="Q2779" s="7"/>
      <c r="R2779" s="7"/>
      <c r="X2779" s="7"/>
    </row>
    <row r="2780" spans="9:24" x14ac:dyDescent="0.25">
      <c r="I2780" s="7"/>
      <c r="L2780" s="7"/>
      <c r="Q2780" s="7"/>
      <c r="R2780" s="7"/>
      <c r="X2780" s="7"/>
    </row>
    <row r="2781" spans="9:24" x14ac:dyDescent="0.25">
      <c r="I2781" s="7"/>
      <c r="L2781" s="7"/>
      <c r="Q2781" s="7"/>
      <c r="R2781" s="7"/>
      <c r="X2781" s="7"/>
    </row>
    <row r="2782" spans="9:24" x14ac:dyDescent="0.25">
      <c r="I2782" s="7"/>
      <c r="L2782" s="7"/>
      <c r="Q2782" s="7"/>
      <c r="R2782" s="7"/>
      <c r="X2782" s="7"/>
    </row>
    <row r="2783" spans="9:24" x14ac:dyDescent="0.25">
      <c r="I2783" s="7"/>
      <c r="L2783" s="7"/>
      <c r="Q2783" s="7"/>
      <c r="R2783" s="7"/>
      <c r="X2783" s="7"/>
    </row>
    <row r="2784" spans="9:24" x14ac:dyDescent="0.25">
      <c r="I2784" s="7"/>
      <c r="L2784" s="7"/>
      <c r="Q2784" s="7"/>
      <c r="R2784" s="7"/>
      <c r="X2784" s="7"/>
    </row>
    <row r="2785" spans="9:24" x14ac:dyDescent="0.25">
      <c r="I2785" s="7"/>
      <c r="L2785" s="7"/>
      <c r="Q2785" s="7"/>
      <c r="R2785" s="7"/>
      <c r="X2785" s="7"/>
    </row>
    <row r="2786" spans="9:24" x14ac:dyDescent="0.25">
      <c r="I2786" s="7"/>
      <c r="L2786" s="7"/>
      <c r="Q2786" s="7"/>
      <c r="R2786" s="7"/>
      <c r="X2786" s="7"/>
    </row>
    <row r="2787" spans="9:24" x14ac:dyDescent="0.25">
      <c r="I2787" s="7"/>
      <c r="L2787" s="7"/>
      <c r="Q2787" s="7"/>
      <c r="R2787" s="7"/>
      <c r="X2787" s="7"/>
    </row>
    <row r="2788" spans="9:24" x14ac:dyDescent="0.25">
      <c r="I2788" s="7"/>
      <c r="L2788" s="7"/>
      <c r="Q2788" s="7"/>
      <c r="R2788" s="7"/>
      <c r="X2788" s="7"/>
    </row>
    <row r="2789" spans="9:24" x14ac:dyDescent="0.25">
      <c r="I2789" s="7"/>
      <c r="L2789" s="7"/>
      <c r="Q2789" s="7"/>
      <c r="R2789" s="7"/>
      <c r="X2789" s="7"/>
    </row>
    <row r="2790" spans="9:24" x14ac:dyDescent="0.25">
      <c r="I2790" s="7"/>
      <c r="L2790" s="7"/>
      <c r="Q2790" s="7"/>
      <c r="R2790" s="7"/>
      <c r="X2790" s="7"/>
    </row>
    <row r="2791" spans="9:24" x14ac:dyDescent="0.25">
      <c r="I2791" s="7"/>
      <c r="L2791" s="7"/>
      <c r="Q2791" s="7"/>
      <c r="R2791" s="7"/>
      <c r="X2791" s="7"/>
    </row>
    <row r="2792" spans="9:24" x14ac:dyDescent="0.25">
      <c r="I2792" s="7"/>
      <c r="L2792" s="7"/>
      <c r="Q2792" s="7"/>
      <c r="R2792" s="7"/>
      <c r="X2792" s="7"/>
    </row>
    <row r="2793" spans="9:24" x14ac:dyDescent="0.25">
      <c r="I2793" s="7"/>
      <c r="L2793" s="7"/>
      <c r="Q2793" s="7"/>
      <c r="R2793" s="7"/>
      <c r="X2793" s="7"/>
    </row>
    <row r="2794" spans="9:24" x14ac:dyDescent="0.25">
      <c r="I2794" s="7"/>
      <c r="L2794" s="7"/>
      <c r="Q2794" s="7"/>
      <c r="R2794" s="7"/>
      <c r="X2794" s="7"/>
    </row>
    <row r="2795" spans="9:24" x14ac:dyDescent="0.25">
      <c r="I2795" s="7"/>
      <c r="L2795" s="7"/>
      <c r="Q2795" s="7"/>
      <c r="R2795" s="7"/>
      <c r="X2795" s="7"/>
    </row>
    <row r="2796" spans="9:24" x14ac:dyDescent="0.25">
      <c r="I2796" s="7"/>
      <c r="L2796" s="7"/>
      <c r="Q2796" s="7"/>
      <c r="R2796" s="7"/>
      <c r="X2796" s="7"/>
    </row>
    <row r="2797" spans="9:24" x14ac:dyDescent="0.25">
      <c r="I2797" s="7"/>
      <c r="L2797" s="7"/>
      <c r="Q2797" s="7"/>
      <c r="R2797" s="7"/>
      <c r="X2797" s="7"/>
    </row>
    <row r="2798" spans="9:24" x14ac:dyDescent="0.25">
      <c r="I2798" s="7"/>
      <c r="L2798" s="7"/>
      <c r="Q2798" s="7"/>
      <c r="R2798" s="7"/>
      <c r="X2798" s="7"/>
    </row>
    <row r="2799" spans="9:24" x14ac:dyDescent="0.25">
      <c r="I2799" s="7"/>
      <c r="L2799" s="7"/>
      <c r="Q2799" s="7"/>
      <c r="R2799" s="7"/>
      <c r="X2799" s="7"/>
    </row>
    <row r="2800" spans="9:24" x14ac:dyDescent="0.25">
      <c r="I2800" s="7"/>
      <c r="L2800" s="7"/>
      <c r="Q2800" s="7"/>
      <c r="R2800" s="7"/>
      <c r="X2800" s="7"/>
    </row>
    <row r="2801" spans="9:24" x14ac:dyDescent="0.25">
      <c r="I2801" s="7"/>
      <c r="L2801" s="7"/>
      <c r="Q2801" s="7"/>
      <c r="R2801" s="7"/>
      <c r="X2801" s="7"/>
    </row>
    <row r="2802" spans="9:24" x14ac:dyDescent="0.25">
      <c r="I2802" s="7"/>
      <c r="L2802" s="7"/>
      <c r="Q2802" s="7"/>
      <c r="R2802" s="7"/>
      <c r="X2802" s="7"/>
    </row>
    <row r="2803" spans="9:24" x14ac:dyDescent="0.25">
      <c r="I2803" s="7"/>
      <c r="L2803" s="7"/>
      <c r="Q2803" s="7"/>
      <c r="R2803" s="7"/>
      <c r="X2803" s="7"/>
    </row>
    <row r="2804" spans="9:24" x14ac:dyDescent="0.25">
      <c r="I2804" s="7"/>
      <c r="L2804" s="7"/>
      <c r="Q2804" s="7"/>
      <c r="R2804" s="7"/>
      <c r="X2804" s="7"/>
    </row>
    <row r="2805" spans="9:24" x14ac:dyDescent="0.25">
      <c r="I2805" s="7"/>
      <c r="L2805" s="7"/>
      <c r="Q2805" s="7"/>
      <c r="R2805" s="7"/>
      <c r="X2805" s="7"/>
    </row>
    <row r="2806" spans="9:24" x14ac:dyDescent="0.25">
      <c r="I2806" s="7"/>
      <c r="L2806" s="7"/>
      <c r="Q2806" s="7"/>
      <c r="R2806" s="7"/>
      <c r="X2806" s="7"/>
    </row>
    <row r="2807" spans="9:24" x14ac:dyDescent="0.25">
      <c r="I2807" s="7"/>
      <c r="L2807" s="7"/>
      <c r="Q2807" s="7"/>
      <c r="R2807" s="7"/>
      <c r="X2807" s="7"/>
    </row>
    <row r="2808" spans="9:24" x14ac:dyDescent="0.25">
      <c r="I2808" s="7"/>
      <c r="L2808" s="7"/>
      <c r="Q2808" s="7"/>
      <c r="R2808" s="7"/>
      <c r="X2808" s="7"/>
    </row>
    <row r="2809" spans="9:24" x14ac:dyDescent="0.25">
      <c r="I2809" s="7"/>
      <c r="L2809" s="7"/>
      <c r="Q2809" s="7"/>
      <c r="R2809" s="7"/>
      <c r="X2809" s="7"/>
    </row>
    <row r="2810" spans="9:24" x14ac:dyDescent="0.25">
      <c r="I2810" s="7"/>
      <c r="L2810" s="7"/>
      <c r="Q2810" s="7"/>
      <c r="R2810" s="7"/>
      <c r="X2810" s="7"/>
    </row>
    <row r="2811" spans="9:24" x14ac:dyDescent="0.25">
      <c r="I2811" s="7"/>
      <c r="L2811" s="7"/>
      <c r="Q2811" s="7"/>
      <c r="R2811" s="7"/>
      <c r="X2811" s="7"/>
    </row>
    <row r="2812" spans="9:24" x14ac:dyDescent="0.25">
      <c r="I2812" s="7"/>
      <c r="L2812" s="7"/>
      <c r="Q2812" s="7"/>
      <c r="R2812" s="7"/>
      <c r="X2812" s="7"/>
    </row>
    <row r="2813" spans="9:24" x14ac:dyDescent="0.25">
      <c r="I2813" s="7"/>
      <c r="L2813" s="7"/>
      <c r="Q2813" s="7"/>
      <c r="R2813" s="7"/>
      <c r="X2813" s="7"/>
    </row>
    <row r="2814" spans="9:24" x14ac:dyDescent="0.25">
      <c r="I2814" s="7"/>
      <c r="L2814" s="7"/>
      <c r="Q2814" s="7"/>
      <c r="R2814" s="7"/>
      <c r="X2814" s="7"/>
    </row>
    <row r="2815" spans="9:24" x14ac:dyDescent="0.25">
      <c r="I2815" s="7"/>
      <c r="L2815" s="7"/>
      <c r="Q2815" s="7"/>
      <c r="R2815" s="7"/>
      <c r="X2815" s="7"/>
    </row>
    <row r="2816" spans="9:24" x14ac:dyDescent="0.25">
      <c r="I2816" s="7"/>
      <c r="L2816" s="7"/>
      <c r="Q2816" s="7"/>
      <c r="R2816" s="7"/>
      <c r="X2816" s="7"/>
    </row>
    <row r="2817" spans="9:24" x14ac:dyDescent="0.25">
      <c r="I2817" s="7"/>
      <c r="L2817" s="7"/>
      <c r="Q2817" s="7"/>
      <c r="R2817" s="7"/>
      <c r="X2817" s="7"/>
    </row>
    <row r="2818" spans="9:24" x14ac:dyDescent="0.25">
      <c r="I2818" s="7"/>
      <c r="L2818" s="7"/>
      <c r="Q2818" s="7"/>
      <c r="R2818" s="7"/>
      <c r="X2818" s="7"/>
    </row>
    <row r="2819" spans="9:24" x14ac:dyDescent="0.25">
      <c r="I2819" s="7"/>
      <c r="L2819" s="7"/>
      <c r="Q2819" s="7"/>
      <c r="R2819" s="7"/>
      <c r="X2819" s="7"/>
    </row>
    <row r="2820" spans="9:24" x14ac:dyDescent="0.25">
      <c r="I2820" s="7"/>
      <c r="L2820" s="7"/>
      <c r="Q2820" s="7"/>
      <c r="R2820" s="7"/>
      <c r="X2820" s="7"/>
    </row>
    <row r="2821" spans="9:24" x14ac:dyDescent="0.25">
      <c r="I2821" s="7"/>
      <c r="L2821" s="7"/>
      <c r="Q2821" s="7"/>
      <c r="R2821" s="7"/>
      <c r="X2821" s="7"/>
    </row>
    <row r="2822" spans="9:24" x14ac:dyDescent="0.25">
      <c r="I2822" s="7"/>
      <c r="L2822" s="7"/>
      <c r="Q2822" s="7"/>
      <c r="R2822" s="7"/>
      <c r="X2822" s="7"/>
    </row>
    <row r="2823" spans="9:24" x14ac:dyDescent="0.25">
      <c r="I2823" s="7"/>
      <c r="L2823" s="7"/>
      <c r="Q2823" s="7"/>
      <c r="R2823" s="7"/>
      <c r="X2823" s="7"/>
    </row>
    <row r="2824" spans="9:24" x14ac:dyDescent="0.25">
      <c r="I2824" s="7"/>
      <c r="L2824" s="7"/>
      <c r="Q2824" s="7"/>
      <c r="R2824" s="7"/>
      <c r="X2824" s="7"/>
    </row>
    <row r="2825" spans="9:24" x14ac:dyDescent="0.25">
      <c r="I2825" s="7"/>
      <c r="L2825" s="7"/>
      <c r="Q2825" s="7"/>
      <c r="R2825" s="7"/>
      <c r="X2825" s="7"/>
    </row>
    <row r="2826" spans="9:24" x14ac:dyDescent="0.25">
      <c r="I2826" s="7"/>
      <c r="L2826" s="7"/>
      <c r="Q2826" s="7"/>
      <c r="R2826" s="7"/>
      <c r="X2826" s="7"/>
    </row>
    <row r="2827" spans="9:24" x14ac:dyDescent="0.25">
      <c r="I2827" s="7"/>
      <c r="L2827" s="7"/>
      <c r="Q2827" s="7"/>
      <c r="R2827" s="7"/>
      <c r="X2827" s="7"/>
    </row>
    <row r="2828" spans="9:24" x14ac:dyDescent="0.25">
      <c r="I2828" s="7"/>
      <c r="L2828" s="7"/>
      <c r="Q2828" s="7"/>
      <c r="R2828" s="7"/>
      <c r="X2828" s="7"/>
    </row>
    <row r="2829" spans="9:24" x14ac:dyDescent="0.25">
      <c r="I2829" s="7"/>
      <c r="L2829" s="7"/>
      <c r="Q2829" s="7"/>
      <c r="R2829" s="7"/>
      <c r="X2829" s="7"/>
    </row>
    <row r="2830" spans="9:24" x14ac:dyDescent="0.25">
      <c r="I2830" s="7"/>
      <c r="L2830" s="7"/>
      <c r="Q2830" s="7"/>
      <c r="R2830" s="7"/>
      <c r="X2830" s="7"/>
    </row>
    <row r="2831" spans="9:24" x14ac:dyDescent="0.25">
      <c r="I2831" s="7"/>
      <c r="L2831" s="7"/>
      <c r="Q2831" s="7"/>
      <c r="R2831" s="7"/>
      <c r="X2831" s="7"/>
    </row>
    <row r="2832" spans="9:24" x14ac:dyDescent="0.25">
      <c r="I2832" s="7"/>
      <c r="L2832" s="7"/>
      <c r="Q2832" s="7"/>
      <c r="R2832" s="7"/>
      <c r="X2832" s="7"/>
    </row>
    <row r="2833" spans="9:24" x14ac:dyDescent="0.25">
      <c r="I2833" s="7"/>
      <c r="L2833" s="7"/>
      <c r="Q2833" s="7"/>
      <c r="R2833" s="7"/>
      <c r="X2833" s="7"/>
    </row>
    <row r="2834" spans="9:24" x14ac:dyDescent="0.25">
      <c r="I2834" s="7"/>
      <c r="L2834" s="7"/>
      <c r="Q2834" s="7"/>
      <c r="R2834" s="7"/>
      <c r="X2834" s="7"/>
    </row>
    <row r="2835" spans="9:24" x14ac:dyDescent="0.25">
      <c r="I2835" s="7"/>
      <c r="L2835" s="7"/>
      <c r="Q2835" s="7"/>
      <c r="R2835" s="7"/>
      <c r="X2835" s="7"/>
    </row>
    <row r="2836" spans="9:24" x14ac:dyDescent="0.25">
      <c r="I2836" s="7"/>
      <c r="L2836" s="7"/>
      <c r="Q2836" s="7"/>
      <c r="R2836" s="7"/>
      <c r="X2836" s="7"/>
    </row>
    <row r="2837" spans="9:24" x14ac:dyDescent="0.25">
      <c r="I2837" s="7"/>
      <c r="L2837" s="7"/>
      <c r="Q2837" s="7"/>
      <c r="R2837" s="7"/>
      <c r="X2837" s="7"/>
    </row>
    <row r="2838" spans="9:24" x14ac:dyDescent="0.25">
      <c r="I2838" s="7"/>
      <c r="L2838" s="7"/>
      <c r="Q2838" s="7"/>
      <c r="R2838" s="7"/>
      <c r="X2838" s="7"/>
    </row>
    <row r="2839" spans="9:24" x14ac:dyDescent="0.25">
      <c r="I2839" s="7"/>
      <c r="L2839" s="7"/>
      <c r="Q2839" s="7"/>
      <c r="R2839" s="7"/>
      <c r="X2839" s="7"/>
    </row>
    <row r="2840" spans="9:24" x14ac:dyDescent="0.25">
      <c r="I2840" s="7"/>
      <c r="L2840" s="7"/>
      <c r="Q2840" s="7"/>
      <c r="R2840" s="7"/>
      <c r="X2840" s="7"/>
    </row>
    <row r="2841" spans="9:24" x14ac:dyDescent="0.25">
      <c r="I2841" s="7"/>
      <c r="L2841" s="7"/>
      <c r="Q2841" s="7"/>
      <c r="R2841" s="7"/>
      <c r="X2841" s="7"/>
    </row>
    <row r="2842" spans="9:24" x14ac:dyDescent="0.25">
      <c r="I2842" s="7"/>
      <c r="L2842" s="7"/>
      <c r="Q2842" s="7"/>
      <c r="R2842" s="7"/>
      <c r="X2842" s="7"/>
    </row>
    <row r="2843" spans="9:24" x14ac:dyDescent="0.25">
      <c r="I2843" s="7"/>
      <c r="L2843" s="7"/>
      <c r="Q2843" s="7"/>
      <c r="R2843" s="7"/>
      <c r="X2843" s="7"/>
    </row>
    <row r="2844" spans="9:24" x14ac:dyDescent="0.25">
      <c r="I2844" s="7"/>
      <c r="L2844" s="7"/>
      <c r="Q2844" s="7"/>
      <c r="R2844" s="7"/>
      <c r="X2844" s="7"/>
    </row>
    <row r="2845" spans="9:24" x14ac:dyDescent="0.25">
      <c r="I2845" s="7"/>
      <c r="L2845" s="7"/>
      <c r="Q2845" s="7"/>
      <c r="R2845" s="7"/>
      <c r="X2845" s="7"/>
    </row>
    <row r="2846" spans="9:24" x14ac:dyDescent="0.25">
      <c r="I2846" s="7"/>
      <c r="L2846" s="7"/>
      <c r="Q2846" s="7"/>
      <c r="R2846" s="7"/>
      <c r="X2846" s="7"/>
    </row>
    <row r="2847" spans="9:24" x14ac:dyDescent="0.25">
      <c r="I2847" s="7"/>
      <c r="L2847" s="7"/>
      <c r="Q2847" s="7"/>
      <c r="R2847" s="7"/>
      <c r="X2847" s="7"/>
    </row>
    <row r="2848" spans="9:24" x14ac:dyDescent="0.25">
      <c r="I2848" s="7"/>
      <c r="L2848" s="7"/>
      <c r="Q2848" s="7"/>
      <c r="R2848" s="7"/>
      <c r="X2848" s="7"/>
    </row>
    <row r="2849" spans="9:24" x14ac:dyDescent="0.25">
      <c r="I2849" s="7"/>
      <c r="L2849" s="7"/>
      <c r="Q2849" s="7"/>
      <c r="R2849" s="7"/>
      <c r="X2849" s="7"/>
    </row>
    <row r="2850" spans="9:24" x14ac:dyDescent="0.25">
      <c r="I2850" s="7"/>
      <c r="L2850" s="7"/>
      <c r="Q2850" s="7"/>
      <c r="R2850" s="7"/>
      <c r="X2850" s="7"/>
    </row>
    <row r="2851" spans="9:24" x14ac:dyDescent="0.25">
      <c r="I2851" s="7"/>
      <c r="L2851" s="7"/>
      <c r="Q2851" s="7"/>
      <c r="R2851" s="7"/>
      <c r="X2851" s="7"/>
    </row>
    <row r="2852" spans="9:24" x14ac:dyDescent="0.25">
      <c r="I2852" s="7"/>
      <c r="L2852" s="7"/>
      <c r="Q2852" s="7"/>
      <c r="R2852" s="7"/>
      <c r="X2852" s="7"/>
    </row>
    <row r="2853" spans="9:24" x14ac:dyDescent="0.25">
      <c r="I2853" s="7"/>
      <c r="L2853" s="7"/>
      <c r="Q2853" s="7"/>
      <c r="R2853" s="7"/>
      <c r="X2853" s="7"/>
    </row>
    <row r="2854" spans="9:24" x14ac:dyDescent="0.25">
      <c r="I2854" s="7"/>
      <c r="L2854" s="7"/>
      <c r="Q2854" s="7"/>
      <c r="R2854" s="7"/>
      <c r="X2854" s="7"/>
    </row>
    <row r="2855" spans="9:24" x14ac:dyDescent="0.25">
      <c r="I2855" s="7"/>
      <c r="L2855" s="7"/>
      <c r="Q2855" s="7"/>
      <c r="R2855" s="7"/>
      <c r="X2855" s="7"/>
    </row>
    <row r="2856" spans="9:24" x14ac:dyDescent="0.25">
      <c r="I2856" s="7"/>
      <c r="L2856" s="7"/>
      <c r="Q2856" s="7"/>
      <c r="R2856" s="7"/>
      <c r="X2856" s="7"/>
    </row>
    <row r="2857" spans="9:24" x14ac:dyDescent="0.25">
      <c r="X2857" s="7"/>
    </row>
    <row r="2858" spans="9:24" x14ac:dyDescent="0.25">
      <c r="X2858" s="7"/>
    </row>
    <row r="2859" spans="9:24" x14ac:dyDescent="0.25">
      <c r="X2859" s="7"/>
    </row>
  </sheetData>
  <mergeCells count="1">
    <mergeCell ref="A1:P1"/>
  </mergeCells>
  <pageMargins left="0.31496062992125984" right="0.31496062992125984" top="0.74803149606299213" bottom="0" header="0.31496062992125984" footer="0.11811023622047245"/>
  <pageSetup paperSize="9" scale="95"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2"/>
  <sheetViews>
    <sheetView rightToLeft="1" workbookViewId="0">
      <selection activeCell="R15" sqref="R15"/>
    </sheetView>
  </sheetViews>
  <sheetFormatPr defaultColWidth="9.140625" defaultRowHeight="15" x14ac:dyDescent="0.25"/>
  <cols>
    <col min="1" max="1" width="6.5703125" style="3" customWidth="1"/>
    <col min="2" max="2" width="8.42578125" style="3" customWidth="1"/>
    <col min="3" max="3" width="30.42578125" style="88" customWidth="1"/>
    <col min="4" max="4" width="7.85546875" style="3" customWidth="1"/>
    <col min="5" max="5" width="7.140625" style="3" customWidth="1"/>
    <col min="6" max="6" width="0.28515625" style="3" hidden="1" customWidth="1"/>
    <col min="7" max="7" width="0.140625" style="3" hidden="1" customWidth="1"/>
    <col min="8" max="8" width="6.85546875" style="3" customWidth="1"/>
    <col min="9" max="9" width="10.140625" style="3" hidden="1" customWidth="1"/>
    <col min="10" max="10" width="9.85546875" style="3" hidden="1" customWidth="1"/>
    <col min="11" max="11" width="7.28515625" style="3" customWidth="1"/>
    <col min="12" max="12" width="8.85546875" style="3" customWidth="1"/>
    <col min="13" max="13" width="9.28515625" style="3" customWidth="1"/>
    <col min="14" max="14" width="9" style="3" customWidth="1"/>
    <col min="15" max="15" width="9.28515625" style="3" customWidth="1"/>
    <col min="16" max="17" width="10" style="3" customWidth="1"/>
    <col min="18" max="18" width="10.5703125" style="3" customWidth="1"/>
    <col min="19" max="19" width="7.42578125" style="3" customWidth="1"/>
    <col min="20" max="16384" width="9.140625" style="3"/>
  </cols>
  <sheetData>
    <row r="1" spans="1:19" ht="22.5" x14ac:dyDescent="0.25">
      <c r="A1" s="199" t="s">
        <v>915</v>
      </c>
      <c r="B1" s="199"/>
      <c r="C1" s="199"/>
      <c r="D1" s="199"/>
      <c r="E1" s="199"/>
      <c r="F1" s="199"/>
      <c r="G1" s="199"/>
      <c r="H1" s="199"/>
      <c r="I1" s="199"/>
      <c r="J1" s="199"/>
      <c r="K1" s="199"/>
      <c r="L1" s="199"/>
      <c r="M1" s="199"/>
      <c r="N1" s="199"/>
      <c r="O1" s="199"/>
      <c r="P1" s="199"/>
      <c r="Q1" s="199"/>
      <c r="R1" s="199"/>
      <c r="S1" s="199"/>
    </row>
    <row r="2" spans="1:19" s="6" customFormat="1" ht="39" customHeight="1" x14ac:dyDescent="0.2">
      <c r="A2" s="13" t="s">
        <v>1</v>
      </c>
      <c r="B2" s="13" t="s">
        <v>305</v>
      </c>
      <c r="C2" s="13" t="s">
        <v>306</v>
      </c>
      <c r="D2" s="13" t="s">
        <v>4</v>
      </c>
      <c r="E2" s="13" t="s">
        <v>307</v>
      </c>
      <c r="F2" s="13" t="s">
        <v>362</v>
      </c>
      <c r="G2" s="13" t="s">
        <v>363</v>
      </c>
      <c r="H2" s="13" t="s">
        <v>310</v>
      </c>
      <c r="I2" s="13" t="s">
        <v>364</v>
      </c>
      <c r="J2" s="13" t="s">
        <v>365</v>
      </c>
      <c r="K2" s="13" t="s">
        <v>7</v>
      </c>
      <c r="L2" s="13" t="s">
        <v>313</v>
      </c>
      <c r="M2" s="13" t="s">
        <v>916</v>
      </c>
      <c r="N2" s="32" t="s">
        <v>988</v>
      </c>
      <c r="O2" s="32" t="s">
        <v>989</v>
      </c>
      <c r="P2" s="32" t="s">
        <v>355</v>
      </c>
      <c r="Q2" s="32" t="s">
        <v>304</v>
      </c>
      <c r="R2" s="130" t="s">
        <v>694</v>
      </c>
      <c r="S2" s="13" t="s">
        <v>314</v>
      </c>
    </row>
    <row r="3" spans="1:19" ht="36.75" x14ac:dyDescent="0.5">
      <c r="A3" s="57" t="s">
        <v>16</v>
      </c>
      <c r="B3" s="57">
        <v>704000</v>
      </c>
      <c r="C3" s="27" t="s">
        <v>917</v>
      </c>
      <c r="D3" s="26"/>
      <c r="E3" s="26">
        <v>8.34</v>
      </c>
      <c r="F3" s="5">
        <f t="shared" ref="F3:F66" si="0">H3*216000</f>
        <v>444960</v>
      </c>
      <c r="G3" s="5">
        <f t="shared" ref="G3:G66" si="1">H3*95200</f>
        <v>196112</v>
      </c>
      <c r="H3" s="26">
        <v>2.06</v>
      </c>
      <c r="I3" s="5">
        <f>K3*277000</f>
        <v>1739560</v>
      </c>
      <c r="J3" s="5">
        <f>112600*K3</f>
        <v>707128</v>
      </c>
      <c r="K3" s="26">
        <v>6.28</v>
      </c>
      <c r="L3" s="89">
        <f t="shared" ref="L3:L66" si="2">J3+G3</f>
        <v>903240</v>
      </c>
      <c r="M3" s="89">
        <f ca="1">'ام آر آی'!A:S=I3+F3</f>
        <v>0</v>
      </c>
      <c r="N3" s="90">
        <f t="shared" ref="N3:N66" ca="1" si="3">M3-(L3*70%)</f>
        <v>1552252</v>
      </c>
      <c r="O3" s="5">
        <f>H3*210000</f>
        <v>432600</v>
      </c>
      <c r="P3" s="5">
        <f>K3*250000</f>
        <v>1570000</v>
      </c>
      <c r="Q3" s="5">
        <f>O3+P3</f>
        <v>2002600</v>
      </c>
      <c r="R3" s="131">
        <f>Q3-(L3*70%)</f>
        <v>1370332</v>
      </c>
      <c r="S3" s="26">
        <v>0</v>
      </c>
    </row>
    <row r="4" spans="1:19" ht="36.75" x14ac:dyDescent="0.5">
      <c r="A4" s="57" t="s">
        <v>16</v>
      </c>
      <c r="B4" s="57">
        <v>704005</v>
      </c>
      <c r="C4" s="27" t="s">
        <v>918</v>
      </c>
      <c r="D4" s="26"/>
      <c r="E4" s="26">
        <v>8.34</v>
      </c>
      <c r="F4" s="5">
        <f t="shared" si="0"/>
        <v>444960</v>
      </c>
      <c r="G4" s="5">
        <f t="shared" si="1"/>
        <v>196112</v>
      </c>
      <c r="H4" s="26">
        <v>2.06</v>
      </c>
      <c r="I4" s="5">
        <f t="shared" ref="I4:I67" si="4">K4*277000</f>
        <v>1739560</v>
      </c>
      <c r="J4" s="5">
        <f t="shared" ref="J4:J67" si="5">112600*K4</f>
        <v>707128</v>
      </c>
      <c r="K4" s="26">
        <v>6.28</v>
      </c>
      <c r="L4" s="89">
        <f t="shared" si="2"/>
        <v>903240</v>
      </c>
      <c r="M4" s="89">
        <f t="shared" ref="M4:M66" si="6">I4+F4</f>
        <v>2184520</v>
      </c>
      <c r="N4" s="90">
        <f t="shared" si="3"/>
        <v>1552252</v>
      </c>
      <c r="O4" s="5">
        <f t="shared" ref="O4:O67" si="7">H4*210000</f>
        <v>432600</v>
      </c>
      <c r="P4" s="5">
        <f t="shared" ref="P4:P67" si="8">K4*250000</f>
        <v>1570000</v>
      </c>
      <c r="Q4" s="5">
        <f t="shared" ref="Q4:Q67" si="9">O4+P4</f>
        <v>2002600</v>
      </c>
      <c r="R4" s="131">
        <f t="shared" ref="R4:R67" si="10">Q4-(L4*70%)</f>
        <v>1370332</v>
      </c>
      <c r="S4" s="26">
        <v>0</v>
      </c>
    </row>
    <row r="5" spans="1:19" ht="58.5" customHeight="1" x14ac:dyDescent="0.5">
      <c r="A5" s="57" t="s">
        <v>16</v>
      </c>
      <c r="B5" s="57">
        <v>704010</v>
      </c>
      <c r="C5" s="27" t="s">
        <v>919</v>
      </c>
      <c r="D5" s="26"/>
      <c r="E5" s="26">
        <v>8.34</v>
      </c>
      <c r="F5" s="5">
        <f t="shared" si="0"/>
        <v>444960</v>
      </c>
      <c r="G5" s="5">
        <f t="shared" si="1"/>
        <v>196112</v>
      </c>
      <c r="H5" s="26">
        <v>2.06</v>
      </c>
      <c r="I5" s="5">
        <f t="shared" si="4"/>
        <v>1739560</v>
      </c>
      <c r="J5" s="5">
        <f t="shared" si="5"/>
        <v>707128</v>
      </c>
      <c r="K5" s="26">
        <v>6.28</v>
      </c>
      <c r="L5" s="89">
        <f t="shared" si="2"/>
        <v>903240</v>
      </c>
      <c r="M5" s="89">
        <f t="shared" si="6"/>
        <v>2184520</v>
      </c>
      <c r="N5" s="90">
        <f t="shared" si="3"/>
        <v>1552252</v>
      </c>
      <c r="O5" s="5">
        <f t="shared" si="7"/>
        <v>432600</v>
      </c>
      <c r="P5" s="5">
        <f t="shared" si="8"/>
        <v>1570000</v>
      </c>
      <c r="Q5" s="5">
        <f t="shared" si="9"/>
        <v>2002600</v>
      </c>
      <c r="R5" s="131">
        <f t="shared" si="10"/>
        <v>1370332</v>
      </c>
      <c r="S5" s="26">
        <v>0</v>
      </c>
    </row>
    <row r="6" spans="1:19" ht="54.75" x14ac:dyDescent="0.5">
      <c r="A6" s="57" t="s">
        <v>16</v>
      </c>
      <c r="B6" s="57">
        <v>704015</v>
      </c>
      <c r="C6" s="27" t="s">
        <v>920</v>
      </c>
      <c r="D6" s="26"/>
      <c r="E6" s="26">
        <v>8.34</v>
      </c>
      <c r="F6" s="5">
        <f t="shared" si="0"/>
        <v>444960</v>
      </c>
      <c r="G6" s="5">
        <f t="shared" si="1"/>
        <v>196112</v>
      </c>
      <c r="H6" s="26">
        <v>2.06</v>
      </c>
      <c r="I6" s="5">
        <f t="shared" si="4"/>
        <v>1739560</v>
      </c>
      <c r="J6" s="5">
        <f t="shared" si="5"/>
        <v>707128</v>
      </c>
      <c r="K6" s="26">
        <v>6.28</v>
      </c>
      <c r="L6" s="89">
        <f t="shared" si="2"/>
        <v>903240</v>
      </c>
      <c r="M6" s="89">
        <f t="shared" si="6"/>
        <v>2184520</v>
      </c>
      <c r="N6" s="90">
        <f t="shared" si="3"/>
        <v>1552252</v>
      </c>
      <c r="O6" s="5">
        <f t="shared" si="7"/>
        <v>432600</v>
      </c>
      <c r="P6" s="5">
        <f t="shared" si="8"/>
        <v>1570000</v>
      </c>
      <c r="Q6" s="5">
        <f t="shared" si="9"/>
        <v>2002600</v>
      </c>
      <c r="R6" s="131">
        <f t="shared" si="10"/>
        <v>1370332</v>
      </c>
      <c r="S6" s="26">
        <v>0</v>
      </c>
    </row>
    <row r="7" spans="1:19" ht="36.75" x14ac:dyDescent="0.5">
      <c r="A7" s="57" t="s">
        <v>16</v>
      </c>
      <c r="B7" s="57">
        <v>704020</v>
      </c>
      <c r="C7" s="27" t="s">
        <v>921</v>
      </c>
      <c r="D7" s="26"/>
      <c r="E7" s="26">
        <v>8.34</v>
      </c>
      <c r="F7" s="5">
        <f t="shared" si="0"/>
        <v>444960</v>
      </c>
      <c r="G7" s="5">
        <f t="shared" si="1"/>
        <v>196112</v>
      </c>
      <c r="H7" s="26">
        <v>2.06</v>
      </c>
      <c r="I7" s="5">
        <f t="shared" si="4"/>
        <v>1739560</v>
      </c>
      <c r="J7" s="5">
        <f t="shared" si="5"/>
        <v>707128</v>
      </c>
      <c r="K7" s="26">
        <v>6.28</v>
      </c>
      <c r="L7" s="89">
        <f t="shared" si="2"/>
        <v>903240</v>
      </c>
      <c r="M7" s="89">
        <f t="shared" si="6"/>
        <v>2184520</v>
      </c>
      <c r="N7" s="90">
        <f t="shared" si="3"/>
        <v>1552252</v>
      </c>
      <c r="O7" s="5">
        <f t="shared" si="7"/>
        <v>432600</v>
      </c>
      <c r="P7" s="5">
        <f t="shared" si="8"/>
        <v>1570000</v>
      </c>
      <c r="Q7" s="5">
        <f t="shared" si="9"/>
        <v>2002600</v>
      </c>
      <c r="R7" s="131">
        <f t="shared" si="10"/>
        <v>1370332</v>
      </c>
      <c r="S7" s="26">
        <v>0</v>
      </c>
    </row>
    <row r="8" spans="1:19" ht="54.75" x14ac:dyDescent="0.5">
      <c r="A8" s="57" t="s">
        <v>16</v>
      </c>
      <c r="B8" s="57">
        <v>704025</v>
      </c>
      <c r="C8" s="27" t="s">
        <v>922</v>
      </c>
      <c r="D8" s="26"/>
      <c r="E8" s="26">
        <v>8.34</v>
      </c>
      <c r="F8" s="5">
        <f t="shared" si="0"/>
        <v>444960</v>
      </c>
      <c r="G8" s="5">
        <f t="shared" si="1"/>
        <v>196112</v>
      </c>
      <c r="H8" s="26">
        <v>2.06</v>
      </c>
      <c r="I8" s="5">
        <f t="shared" si="4"/>
        <v>1739560</v>
      </c>
      <c r="J8" s="5">
        <f t="shared" si="5"/>
        <v>707128</v>
      </c>
      <c r="K8" s="26">
        <v>6.28</v>
      </c>
      <c r="L8" s="89">
        <f t="shared" si="2"/>
        <v>903240</v>
      </c>
      <c r="M8" s="89">
        <f t="shared" si="6"/>
        <v>2184520</v>
      </c>
      <c r="N8" s="90">
        <f t="shared" si="3"/>
        <v>1552252</v>
      </c>
      <c r="O8" s="5">
        <f t="shared" si="7"/>
        <v>432600</v>
      </c>
      <c r="P8" s="5">
        <f t="shared" si="8"/>
        <v>1570000</v>
      </c>
      <c r="Q8" s="5">
        <f t="shared" si="9"/>
        <v>2002600</v>
      </c>
      <c r="R8" s="131">
        <f t="shared" si="10"/>
        <v>1370332</v>
      </c>
      <c r="S8" s="26">
        <v>0</v>
      </c>
    </row>
    <row r="9" spans="1:19" ht="36.75" x14ac:dyDescent="0.5">
      <c r="A9" s="57" t="s">
        <v>16</v>
      </c>
      <c r="B9" s="57">
        <v>704030</v>
      </c>
      <c r="C9" s="27" t="s">
        <v>923</v>
      </c>
      <c r="D9" s="26"/>
      <c r="E9" s="26">
        <v>8.34</v>
      </c>
      <c r="F9" s="5">
        <f t="shared" si="0"/>
        <v>444960</v>
      </c>
      <c r="G9" s="5">
        <f t="shared" si="1"/>
        <v>196112</v>
      </c>
      <c r="H9" s="26">
        <v>2.06</v>
      </c>
      <c r="I9" s="5">
        <f t="shared" si="4"/>
        <v>1739560</v>
      </c>
      <c r="J9" s="5">
        <f t="shared" si="5"/>
        <v>707128</v>
      </c>
      <c r="K9" s="26">
        <v>6.28</v>
      </c>
      <c r="L9" s="89">
        <f t="shared" si="2"/>
        <v>903240</v>
      </c>
      <c r="M9" s="89">
        <f t="shared" si="6"/>
        <v>2184520</v>
      </c>
      <c r="N9" s="90">
        <f t="shared" si="3"/>
        <v>1552252</v>
      </c>
      <c r="O9" s="5">
        <f t="shared" si="7"/>
        <v>432600</v>
      </c>
      <c r="P9" s="5">
        <f t="shared" si="8"/>
        <v>1570000</v>
      </c>
      <c r="Q9" s="5">
        <f t="shared" si="9"/>
        <v>2002600</v>
      </c>
      <c r="R9" s="131">
        <f t="shared" si="10"/>
        <v>1370332</v>
      </c>
      <c r="S9" s="26">
        <v>0</v>
      </c>
    </row>
    <row r="10" spans="1:19" ht="36.75" x14ac:dyDescent="0.5">
      <c r="A10" s="57" t="s">
        <v>16</v>
      </c>
      <c r="B10" s="57">
        <v>704035</v>
      </c>
      <c r="C10" s="27" t="s">
        <v>924</v>
      </c>
      <c r="D10" s="26"/>
      <c r="E10" s="26">
        <v>8.34</v>
      </c>
      <c r="F10" s="5">
        <f t="shared" si="0"/>
        <v>444960</v>
      </c>
      <c r="G10" s="5">
        <f t="shared" si="1"/>
        <v>196112</v>
      </c>
      <c r="H10" s="26">
        <v>2.06</v>
      </c>
      <c r="I10" s="5">
        <f t="shared" si="4"/>
        <v>1739560</v>
      </c>
      <c r="J10" s="5">
        <f t="shared" si="5"/>
        <v>707128</v>
      </c>
      <c r="K10" s="26">
        <v>6.28</v>
      </c>
      <c r="L10" s="89">
        <f t="shared" si="2"/>
        <v>903240</v>
      </c>
      <c r="M10" s="89">
        <f t="shared" si="6"/>
        <v>2184520</v>
      </c>
      <c r="N10" s="90">
        <f t="shared" si="3"/>
        <v>1552252</v>
      </c>
      <c r="O10" s="5">
        <f t="shared" si="7"/>
        <v>432600</v>
      </c>
      <c r="P10" s="5">
        <f t="shared" si="8"/>
        <v>1570000</v>
      </c>
      <c r="Q10" s="5">
        <f t="shared" si="9"/>
        <v>2002600</v>
      </c>
      <c r="R10" s="131">
        <f t="shared" si="10"/>
        <v>1370332</v>
      </c>
      <c r="S10" s="26">
        <v>0</v>
      </c>
    </row>
    <row r="11" spans="1:19" ht="36.75" x14ac:dyDescent="0.5">
      <c r="A11" s="57" t="s">
        <v>16</v>
      </c>
      <c r="B11" s="57">
        <v>704040</v>
      </c>
      <c r="C11" s="27" t="s">
        <v>925</v>
      </c>
      <c r="D11" s="26"/>
      <c r="E11" s="26">
        <v>8.34</v>
      </c>
      <c r="F11" s="5">
        <f t="shared" si="0"/>
        <v>444960</v>
      </c>
      <c r="G11" s="5">
        <f t="shared" si="1"/>
        <v>196112</v>
      </c>
      <c r="H11" s="26">
        <v>2.06</v>
      </c>
      <c r="I11" s="5">
        <f t="shared" si="4"/>
        <v>1739560</v>
      </c>
      <c r="J11" s="5">
        <f t="shared" si="5"/>
        <v>707128</v>
      </c>
      <c r="K11" s="26">
        <v>6.28</v>
      </c>
      <c r="L11" s="89">
        <f t="shared" si="2"/>
        <v>903240</v>
      </c>
      <c r="M11" s="89">
        <f t="shared" si="6"/>
        <v>2184520</v>
      </c>
      <c r="N11" s="90">
        <f t="shared" si="3"/>
        <v>1552252</v>
      </c>
      <c r="O11" s="5">
        <f t="shared" si="7"/>
        <v>432600</v>
      </c>
      <c r="P11" s="5">
        <f t="shared" si="8"/>
        <v>1570000</v>
      </c>
      <c r="Q11" s="5">
        <f t="shared" si="9"/>
        <v>2002600</v>
      </c>
      <c r="R11" s="131">
        <f t="shared" si="10"/>
        <v>1370332</v>
      </c>
      <c r="S11" s="26">
        <v>0</v>
      </c>
    </row>
    <row r="12" spans="1:19" ht="36.75" x14ac:dyDescent="0.5">
      <c r="A12" s="57" t="s">
        <v>16</v>
      </c>
      <c r="B12" s="57">
        <v>704045</v>
      </c>
      <c r="C12" s="27" t="s">
        <v>926</v>
      </c>
      <c r="D12" s="26"/>
      <c r="E12" s="26">
        <v>8.34</v>
      </c>
      <c r="F12" s="5">
        <f t="shared" si="0"/>
        <v>444960</v>
      </c>
      <c r="G12" s="5">
        <f t="shared" si="1"/>
        <v>196112</v>
      </c>
      <c r="H12" s="26">
        <v>2.06</v>
      </c>
      <c r="I12" s="5">
        <f t="shared" si="4"/>
        <v>1739560</v>
      </c>
      <c r="J12" s="5">
        <f t="shared" si="5"/>
        <v>707128</v>
      </c>
      <c r="K12" s="26">
        <v>6.28</v>
      </c>
      <c r="L12" s="89">
        <f t="shared" si="2"/>
        <v>903240</v>
      </c>
      <c r="M12" s="89">
        <f t="shared" si="6"/>
        <v>2184520</v>
      </c>
      <c r="N12" s="90">
        <f t="shared" si="3"/>
        <v>1552252</v>
      </c>
      <c r="O12" s="5">
        <f t="shared" si="7"/>
        <v>432600</v>
      </c>
      <c r="P12" s="5">
        <f t="shared" si="8"/>
        <v>1570000</v>
      </c>
      <c r="Q12" s="5">
        <f t="shared" si="9"/>
        <v>2002600</v>
      </c>
      <c r="R12" s="131">
        <f t="shared" si="10"/>
        <v>1370332</v>
      </c>
      <c r="S12" s="26">
        <v>0</v>
      </c>
    </row>
    <row r="13" spans="1:19" ht="36.75" x14ac:dyDescent="0.5">
      <c r="A13" s="57" t="s">
        <v>16</v>
      </c>
      <c r="B13" s="57">
        <v>704050</v>
      </c>
      <c r="C13" s="27" t="s">
        <v>927</v>
      </c>
      <c r="D13" s="26"/>
      <c r="E13" s="26">
        <v>8.34</v>
      </c>
      <c r="F13" s="5">
        <f t="shared" si="0"/>
        <v>444960</v>
      </c>
      <c r="G13" s="5">
        <f t="shared" si="1"/>
        <v>196112</v>
      </c>
      <c r="H13" s="26">
        <v>2.06</v>
      </c>
      <c r="I13" s="5">
        <f t="shared" si="4"/>
        <v>1739560</v>
      </c>
      <c r="J13" s="5">
        <f t="shared" si="5"/>
        <v>707128</v>
      </c>
      <c r="K13" s="26">
        <v>6.28</v>
      </c>
      <c r="L13" s="89">
        <f t="shared" si="2"/>
        <v>903240</v>
      </c>
      <c r="M13" s="89">
        <f t="shared" si="6"/>
        <v>2184520</v>
      </c>
      <c r="N13" s="90">
        <f t="shared" si="3"/>
        <v>1552252</v>
      </c>
      <c r="O13" s="5">
        <f t="shared" si="7"/>
        <v>432600</v>
      </c>
      <c r="P13" s="5">
        <f t="shared" si="8"/>
        <v>1570000</v>
      </c>
      <c r="Q13" s="5">
        <f t="shared" si="9"/>
        <v>2002600</v>
      </c>
      <c r="R13" s="131">
        <f t="shared" si="10"/>
        <v>1370332</v>
      </c>
      <c r="S13" s="26">
        <v>0</v>
      </c>
    </row>
    <row r="14" spans="1:19" ht="32.25" customHeight="1" x14ac:dyDescent="0.5">
      <c r="A14" s="57" t="s">
        <v>16</v>
      </c>
      <c r="B14" s="57">
        <v>704055</v>
      </c>
      <c r="C14" s="27" t="s">
        <v>928</v>
      </c>
      <c r="D14" s="26"/>
      <c r="E14" s="26">
        <v>8.34</v>
      </c>
      <c r="F14" s="5">
        <f t="shared" si="0"/>
        <v>444960</v>
      </c>
      <c r="G14" s="5">
        <f t="shared" si="1"/>
        <v>196112</v>
      </c>
      <c r="H14" s="26">
        <v>2.06</v>
      </c>
      <c r="I14" s="5">
        <f t="shared" si="4"/>
        <v>1739560</v>
      </c>
      <c r="J14" s="5">
        <f t="shared" si="5"/>
        <v>707128</v>
      </c>
      <c r="K14" s="26">
        <v>6.28</v>
      </c>
      <c r="L14" s="89">
        <f t="shared" si="2"/>
        <v>903240</v>
      </c>
      <c r="M14" s="89">
        <f t="shared" si="6"/>
        <v>2184520</v>
      </c>
      <c r="N14" s="90">
        <f t="shared" si="3"/>
        <v>1552252</v>
      </c>
      <c r="O14" s="5">
        <f t="shared" si="7"/>
        <v>432600</v>
      </c>
      <c r="P14" s="5">
        <f t="shared" si="8"/>
        <v>1570000</v>
      </c>
      <c r="Q14" s="5">
        <f t="shared" si="9"/>
        <v>2002600</v>
      </c>
      <c r="R14" s="131">
        <f t="shared" si="10"/>
        <v>1370332</v>
      </c>
      <c r="S14" s="26">
        <v>0</v>
      </c>
    </row>
    <row r="15" spans="1:19" ht="36.75" x14ac:dyDescent="0.5">
      <c r="A15" s="57" t="s">
        <v>16</v>
      </c>
      <c r="B15" s="57">
        <v>704060</v>
      </c>
      <c r="C15" s="27" t="s">
        <v>929</v>
      </c>
      <c r="D15" s="26"/>
      <c r="E15" s="26">
        <v>8.34</v>
      </c>
      <c r="F15" s="5">
        <f t="shared" si="0"/>
        <v>444960</v>
      </c>
      <c r="G15" s="5">
        <f t="shared" si="1"/>
        <v>196112</v>
      </c>
      <c r="H15" s="26">
        <v>2.06</v>
      </c>
      <c r="I15" s="5">
        <f t="shared" si="4"/>
        <v>1739560</v>
      </c>
      <c r="J15" s="5">
        <f t="shared" si="5"/>
        <v>707128</v>
      </c>
      <c r="K15" s="26">
        <v>6.28</v>
      </c>
      <c r="L15" s="89">
        <f t="shared" si="2"/>
        <v>903240</v>
      </c>
      <c r="M15" s="89">
        <f t="shared" si="6"/>
        <v>2184520</v>
      </c>
      <c r="N15" s="90">
        <f t="shared" si="3"/>
        <v>1552252</v>
      </c>
      <c r="O15" s="5">
        <f t="shared" si="7"/>
        <v>432600</v>
      </c>
      <c r="P15" s="5">
        <f t="shared" si="8"/>
        <v>1570000</v>
      </c>
      <c r="Q15" s="5">
        <f t="shared" si="9"/>
        <v>2002600</v>
      </c>
      <c r="R15" s="131">
        <f t="shared" si="10"/>
        <v>1370332</v>
      </c>
      <c r="S15" s="26">
        <v>0</v>
      </c>
    </row>
    <row r="16" spans="1:19" ht="36.75" x14ac:dyDescent="0.5">
      <c r="A16" s="57" t="s">
        <v>16</v>
      </c>
      <c r="B16" s="57">
        <v>704065</v>
      </c>
      <c r="C16" s="27" t="s">
        <v>930</v>
      </c>
      <c r="D16" s="26"/>
      <c r="E16" s="26">
        <v>10.35</v>
      </c>
      <c r="F16" s="5">
        <f t="shared" si="0"/>
        <v>650160</v>
      </c>
      <c r="G16" s="5">
        <f t="shared" si="1"/>
        <v>286552</v>
      </c>
      <c r="H16" s="26">
        <v>3.01</v>
      </c>
      <c r="I16" s="5">
        <f t="shared" si="4"/>
        <v>2033180</v>
      </c>
      <c r="J16" s="5">
        <f t="shared" si="5"/>
        <v>826484</v>
      </c>
      <c r="K16" s="26">
        <v>7.34</v>
      </c>
      <c r="L16" s="89">
        <f t="shared" si="2"/>
        <v>1113036</v>
      </c>
      <c r="M16" s="89">
        <f t="shared" si="6"/>
        <v>2683340</v>
      </c>
      <c r="N16" s="90">
        <f t="shared" si="3"/>
        <v>1904214.8</v>
      </c>
      <c r="O16" s="5">
        <f t="shared" si="7"/>
        <v>632100</v>
      </c>
      <c r="P16" s="5">
        <f t="shared" si="8"/>
        <v>1835000</v>
      </c>
      <c r="Q16" s="5">
        <f t="shared" si="9"/>
        <v>2467100</v>
      </c>
      <c r="R16" s="131">
        <f t="shared" si="10"/>
        <v>1687974.8</v>
      </c>
      <c r="S16" s="26">
        <v>0</v>
      </c>
    </row>
    <row r="17" spans="1:19" ht="19.5" x14ac:dyDescent="0.5">
      <c r="A17" s="57" t="s">
        <v>16</v>
      </c>
      <c r="B17" s="57">
        <v>704070</v>
      </c>
      <c r="C17" s="27" t="s">
        <v>931</v>
      </c>
      <c r="D17" s="26"/>
      <c r="E17" s="26">
        <v>10.35</v>
      </c>
      <c r="F17" s="5">
        <f t="shared" si="0"/>
        <v>650160</v>
      </c>
      <c r="G17" s="5">
        <f t="shared" si="1"/>
        <v>286552</v>
      </c>
      <c r="H17" s="26">
        <v>3.01</v>
      </c>
      <c r="I17" s="5">
        <f t="shared" si="4"/>
        <v>2033180</v>
      </c>
      <c r="J17" s="5">
        <f t="shared" si="5"/>
        <v>826484</v>
      </c>
      <c r="K17" s="26">
        <v>7.34</v>
      </c>
      <c r="L17" s="89">
        <f t="shared" si="2"/>
        <v>1113036</v>
      </c>
      <c r="M17" s="89">
        <f t="shared" si="6"/>
        <v>2683340</v>
      </c>
      <c r="N17" s="90">
        <f t="shared" si="3"/>
        <v>1904214.8</v>
      </c>
      <c r="O17" s="5">
        <f t="shared" si="7"/>
        <v>632100</v>
      </c>
      <c r="P17" s="5">
        <f t="shared" si="8"/>
        <v>1835000</v>
      </c>
      <c r="Q17" s="5">
        <f t="shared" si="9"/>
        <v>2467100</v>
      </c>
      <c r="R17" s="131">
        <f t="shared" si="10"/>
        <v>1687974.8</v>
      </c>
      <c r="S17" s="26">
        <v>0</v>
      </c>
    </row>
    <row r="18" spans="1:19" ht="19.5" x14ac:dyDescent="0.5">
      <c r="A18" s="57" t="s">
        <v>16</v>
      </c>
      <c r="B18" s="57">
        <v>704075</v>
      </c>
      <c r="C18" s="27" t="s">
        <v>932</v>
      </c>
      <c r="D18" s="26"/>
      <c r="E18" s="26">
        <v>10.35</v>
      </c>
      <c r="F18" s="5">
        <f t="shared" si="0"/>
        <v>650160</v>
      </c>
      <c r="G18" s="5">
        <f t="shared" si="1"/>
        <v>286552</v>
      </c>
      <c r="H18" s="26">
        <v>3.01</v>
      </c>
      <c r="I18" s="5">
        <f t="shared" si="4"/>
        <v>2033180</v>
      </c>
      <c r="J18" s="5">
        <f t="shared" si="5"/>
        <v>826484</v>
      </c>
      <c r="K18" s="26">
        <v>7.34</v>
      </c>
      <c r="L18" s="89">
        <f t="shared" si="2"/>
        <v>1113036</v>
      </c>
      <c r="M18" s="89">
        <f t="shared" si="6"/>
        <v>2683340</v>
      </c>
      <c r="N18" s="90">
        <f t="shared" si="3"/>
        <v>1904214.8</v>
      </c>
      <c r="O18" s="5">
        <f t="shared" si="7"/>
        <v>632100</v>
      </c>
      <c r="P18" s="5">
        <f t="shared" si="8"/>
        <v>1835000</v>
      </c>
      <c r="Q18" s="5">
        <f t="shared" si="9"/>
        <v>2467100</v>
      </c>
      <c r="R18" s="131">
        <f t="shared" si="10"/>
        <v>1687974.8</v>
      </c>
      <c r="S18" s="26">
        <v>0</v>
      </c>
    </row>
    <row r="19" spans="1:19" ht="19.5" x14ac:dyDescent="0.5">
      <c r="A19" s="57" t="s">
        <v>16</v>
      </c>
      <c r="B19" s="57">
        <v>704080</v>
      </c>
      <c r="C19" s="27" t="s">
        <v>933</v>
      </c>
      <c r="D19" s="26"/>
      <c r="E19" s="26">
        <v>10.35</v>
      </c>
      <c r="F19" s="5">
        <f t="shared" si="0"/>
        <v>650160</v>
      </c>
      <c r="G19" s="5">
        <f t="shared" si="1"/>
        <v>286552</v>
      </c>
      <c r="H19" s="26">
        <v>3.01</v>
      </c>
      <c r="I19" s="5">
        <f t="shared" si="4"/>
        <v>2033180</v>
      </c>
      <c r="J19" s="5">
        <f t="shared" si="5"/>
        <v>826484</v>
      </c>
      <c r="K19" s="26">
        <v>7.34</v>
      </c>
      <c r="L19" s="89">
        <f t="shared" si="2"/>
        <v>1113036</v>
      </c>
      <c r="M19" s="89">
        <f t="shared" si="6"/>
        <v>2683340</v>
      </c>
      <c r="N19" s="90">
        <f t="shared" si="3"/>
        <v>1904214.8</v>
      </c>
      <c r="O19" s="5">
        <f t="shared" si="7"/>
        <v>632100</v>
      </c>
      <c r="P19" s="5">
        <f t="shared" si="8"/>
        <v>1835000</v>
      </c>
      <c r="Q19" s="5">
        <f t="shared" si="9"/>
        <v>2467100</v>
      </c>
      <c r="R19" s="131">
        <f t="shared" si="10"/>
        <v>1687974.8</v>
      </c>
      <c r="S19" s="26">
        <v>0</v>
      </c>
    </row>
    <row r="20" spans="1:19" ht="19.5" x14ac:dyDescent="0.5">
      <c r="A20" s="57" t="s">
        <v>16</v>
      </c>
      <c r="B20" s="57">
        <v>704085</v>
      </c>
      <c r="C20" s="27" t="s">
        <v>934</v>
      </c>
      <c r="D20" s="26"/>
      <c r="E20" s="26">
        <v>10.35</v>
      </c>
      <c r="F20" s="5">
        <f t="shared" si="0"/>
        <v>650160</v>
      </c>
      <c r="G20" s="5">
        <f t="shared" si="1"/>
        <v>286552</v>
      </c>
      <c r="H20" s="26">
        <v>3.01</v>
      </c>
      <c r="I20" s="5">
        <f t="shared" si="4"/>
        <v>2033180</v>
      </c>
      <c r="J20" s="5">
        <f t="shared" si="5"/>
        <v>826484</v>
      </c>
      <c r="K20" s="26">
        <v>7.34</v>
      </c>
      <c r="L20" s="89">
        <f t="shared" si="2"/>
        <v>1113036</v>
      </c>
      <c r="M20" s="89">
        <f t="shared" si="6"/>
        <v>2683340</v>
      </c>
      <c r="N20" s="90">
        <f t="shared" si="3"/>
        <v>1904214.8</v>
      </c>
      <c r="O20" s="5">
        <f t="shared" si="7"/>
        <v>632100</v>
      </c>
      <c r="P20" s="5">
        <f t="shared" si="8"/>
        <v>1835000</v>
      </c>
      <c r="Q20" s="5">
        <f t="shared" si="9"/>
        <v>2467100</v>
      </c>
      <c r="R20" s="131">
        <f t="shared" si="10"/>
        <v>1687974.8</v>
      </c>
      <c r="S20" s="26">
        <v>0</v>
      </c>
    </row>
    <row r="21" spans="1:19" ht="36.75" x14ac:dyDescent="0.5">
      <c r="A21" s="57" t="s">
        <v>16</v>
      </c>
      <c r="B21" s="57">
        <v>704090</v>
      </c>
      <c r="C21" s="27" t="s">
        <v>935</v>
      </c>
      <c r="D21" s="26"/>
      <c r="E21" s="26">
        <v>10.35</v>
      </c>
      <c r="F21" s="5">
        <f t="shared" si="0"/>
        <v>650160</v>
      </c>
      <c r="G21" s="5">
        <f t="shared" si="1"/>
        <v>286552</v>
      </c>
      <c r="H21" s="26">
        <v>3.01</v>
      </c>
      <c r="I21" s="5">
        <f t="shared" si="4"/>
        <v>2033180</v>
      </c>
      <c r="J21" s="5">
        <f t="shared" si="5"/>
        <v>826484</v>
      </c>
      <c r="K21" s="26">
        <v>7.34</v>
      </c>
      <c r="L21" s="89">
        <f t="shared" si="2"/>
        <v>1113036</v>
      </c>
      <c r="M21" s="89">
        <f t="shared" si="6"/>
        <v>2683340</v>
      </c>
      <c r="N21" s="90">
        <f t="shared" si="3"/>
        <v>1904214.8</v>
      </c>
      <c r="O21" s="5">
        <f t="shared" si="7"/>
        <v>632100</v>
      </c>
      <c r="P21" s="5">
        <f t="shared" si="8"/>
        <v>1835000</v>
      </c>
      <c r="Q21" s="5">
        <f t="shared" si="9"/>
        <v>2467100</v>
      </c>
      <c r="R21" s="131">
        <f t="shared" si="10"/>
        <v>1687974.8</v>
      </c>
      <c r="S21" s="26">
        <v>0</v>
      </c>
    </row>
    <row r="22" spans="1:19" ht="36.75" x14ac:dyDescent="0.5">
      <c r="A22" s="57" t="s">
        <v>16</v>
      </c>
      <c r="B22" s="57">
        <v>704095</v>
      </c>
      <c r="C22" s="27" t="s">
        <v>936</v>
      </c>
      <c r="D22" s="26"/>
      <c r="E22" s="26">
        <v>10.35</v>
      </c>
      <c r="F22" s="5">
        <f t="shared" si="0"/>
        <v>650160</v>
      </c>
      <c r="G22" s="5">
        <f t="shared" si="1"/>
        <v>286552</v>
      </c>
      <c r="H22" s="26">
        <v>3.01</v>
      </c>
      <c r="I22" s="5">
        <f t="shared" si="4"/>
        <v>2033180</v>
      </c>
      <c r="J22" s="5">
        <f t="shared" si="5"/>
        <v>826484</v>
      </c>
      <c r="K22" s="26">
        <v>7.34</v>
      </c>
      <c r="L22" s="89">
        <f t="shared" si="2"/>
        <v>1113036</v>
      </c>
      <c r="M22" s="89">
        <f t="shared" si="6"/>
        <v>2683340</v>
      </c>
      <c r="N22" s="90">
        <f t="shared" si="3"/>
        <v>1904214.8</v>
      </c>
      <c r="O22" s="5">
        <f t="shared" si="7"/>
        <v>632100</v>
      </c>
      <c r="P22" s="5">
        <f t="shared" si="8"/>
        <v>1835000</v>
      </c>
      <c r="Q22" s="5">
        <f t="shared" si="9"/>
        <v>2467100</v>
      </c>
      <c r="R22" s="131">
        <f t="shared" si="10"/>
        <v>1687974.8</v>
      </c>
      <c r="S22" s="26">
        <v>0</v>
      </c>
    </row>
    <row r="23" spans="1:19" ht="19.5" x14ac:dyDescent="0.5">
      <c r="A23" s="57" t="s">
        <v>16</v>
      </c>
      <c r="B23" s="57">
        <v>704100</v>
      </c>
      <c r="C23" s="27" t="s">
        <v>937</v>
      </c>
      <c r="D23" s="26"/>
      <c r="E23" s="26">
        <v>10.35</v>
      </c>
      <c r="F23" s="5">
        <f t="shared" si="0"/>
        <v>650160</v>
      </c>
      <c r="G23" s="5">
        <f t="shared" si="1"/>
        <v>286552</v>
      </c>
      <c r="H23" s="26">
        <v>3.01</v>
      </c>
      <c r="I23" s="5">
        <f t="shared" si="4"/>
        <v>2033180</v>
      </c>
      <c r="J23" s="5">
        <f t="shared" si="5"/>
        <v>826484</v>
      </c>
      <c r="K23" s="26">
        <v>7.34</v>
      </c>
      <c r="L23" s="89">
        <f t="shared" si="2"/>
        <v>1113036</v>
      </c>
      <c r="M23" s="89">
        <f t="shared" si="6"/>
        <v>2683340</v>
      </c>
      <c r="N23" s="90">
        <f t="shared" si="3"/>
        <v>1904214.8</v>
      </c>
      <c r="O23" s="5">
        <f t="shared" si="7"/>
        <v>632100</v>
      </c>
      <c r="P23" s="5">
        <f t="shared" si="8"/>
        <v>1835000</v>
      </c>
      <c r="Q23" s="5">
        <f t="shared" si="9"/>
        <v>2467100</v>
      </c>
      <c r="R23" s="131">
        <f t="shared" si="10"/>
        <v>1687974.8</v>
      </c>
      <c r="S23" s="26">
        <v>0</v>
      </c>
    </row>
    <row r="24" spans="1:19" ht="36.75" x14ac:dyDescent="0.5">
      <c r="A24" s="57" t="s">
        <v>16</v>
      </c>
      <c r="B24" s="57">
        <v>704105</v>
      </c>
      <c r="C24" s="27" t="s">
        <v>938</v>
      </c>
      <c r="D24" s="26"/>
      <c r="E24" s="26">
        <v>10.35</v>
      </c>
      <c r="F24" s="5">
        <f t="shared" si="0"/>
        <v>650160</v>
      </c>
      <c r="G24" s="5">
        <f t="shared" si="1"/>
        <v>286552</v>
      </c>
      <c r="H24" s="26">
        <v>3.01</v>
      </c>
      <c r="I24" s="5">
        <f t="shared" si="4"/>
        <v>2033180</v>
      </c>
      <c r="J24" s="5">
        <f t="shared" si="5"/>
        <v>826484</v>
      </c>
      <c r="K24" s="26">
        <v>7.34</v>
      </c>
      <c r="L24" s="89">
        <f t="shared" si="2"/>
        <v>1113036</v>
      </c>
      <c r="M24" s="89">
        <f t="shared" si="6"/>
        <v>2683340</v>
      </c>
      <c r="N24" s="90">
        <f t="shared" si="3"/>
        <v>1904214.8</v>
      </c>
      <c r="O24" s="5">
        <f t="shared" si="7"/>
        <v>632100</v>
      </c>
      <c r="P24" s="5">
        <f t="shared" si="8"/>
        <v>1835000</v>
      </c>
      <c r="Q24" s="5">
        <f t="shared" si="9"/>
        <v>2467100</v>
      </c>
      <c r="R24" s="131">
        <f t="shared" si="10"/>
        <v>1687974.8</v>
      </c>
      <c r="S24" s="26">
        <v>0</v>
      </c>
    </row>
    <row r="25" spans="1:19" ht="36.75" x14ac:dyDescent="0.5">
      <c r="A25" s="57" t="s">
        <v>16</v>
      </c>
      <c r="B25" s="57">
        <v>704110</v>
      </c>
      <c r="C25" s="27" t="s">
        <v>939</v>
      </c>
      <c r="D25" s="26"/>
      <c r="E25" s="26">
        <v>10.35</v>
      </c>
      <c r="F25" s="5">
        <f t="shared" si="0"/>
        <v>650160</v>
      </c>
      <c r="G25" s="5">
        <f t="shared" si="1"/>
        <v>286552</v>
      </c>
      <c r="H25" s="26">
        <v>3.01</v>
      </c>
      <c r="I25" s="5">
        <f t="shared" si="4"/>
        <v>2033180</v>
      </c>
      <c r="J25" s="5">
        <f t="shared" si="5"/>
        <v>826484</v>
      </c>
      <c r="K25" s="26">
        <v>7.34</v>
      </c>
      <c r="L25" s="89">
        <f t="shared" si="2"/>
        <v>1113036</v>
      </c>
      <c r="M25" s="89">
        <f t="shared" si="6"/>
        <v>2683340</v>
      </c>
      <c r="N25" s="90">
        <f t="shared" si="3"/>
        <v>1904214.8</v>
      </c>
      <c r="O25" s="5">
        <f t="shared" si="7"/>
        <v>632100</v>
      </c>
      <c r="P25" s="5">
        <f t="shared" si="8"/>
        <v>1835000</v>
      </c>
      <c r="Q25" s="5">
        <f t="shared" si="9"/>
        <v>2467100</v>
      </c>
      <c r="R25" s="131">
        <f t="shared" si="10"/>
        <v>1687974.8</v>
      </c>
      <c r="S25" s="26">
        <v>0</v>
      </c>
    </row>
    <row r="26" spans="1:19" ht="36.75" x14ac:dyDescent="0.5">
      <c r="A26" s="57" t="s">
        <v>16</v>
      </c>
      <c r="B26" s="57">
        <v>704115</v>
      </c>
      <c r="C26" s="27" t="s">
        <v>940</v>
      </c>
      <c r="D26" s="26"/>
      <c r="E26" s="26">
        <v>10.35</v>
      </c>
      <c r="F26" s="5">
        <f t="shared" si="0"/>
        <v>650160</v>
      </c>
      <c r="G26" s="5">
        <f t="shared" si="1"/>
        <v>286552</v>
      </c>
      <c r="H26" s="26">
        <v>3.01</v>
      </c>
      <c r="I26" s="5">
        <f t="shared" si="4"/>
        <v>2033180</v>
      </c>
      <c r="J26" s="5">
        <f t="shared" si="5"/>
        <v>826484</v>
      </c>
      <c r="K26" s="26">
        <v>7.34</v>
      </c>
      <c r="L26" s="89">
        <f t="shared" si="2"/>
        <v>1113036</v>
      </c>
      <c r="M26" s="89">
        <f t="shared" si="6"/>
        <v>2683340</v>
      </c>
      <c r="N26" s="90">
        <f t="shared" si="3"/>
        <v>1904214.8</v>
      </c>
      <c r="O26" s="5">
        <f t="shared" si="7"/>
        <v>632100</v>
      </c>
      <c r="P26" s="5">
        <f t="shared" si="8"/>
        <v>1835000</v>
      </c>
      <c r="Q26" s="5">
        <f t="shared" si="9"/>
        <v>2467100</v>
      </c>
      <c r="R26" s="131">
        <f t="shared" si="10"/>
        <v>1687974.8</v>
      </c>
      <c r="S26" s="26">
        <v>0</v>
      </c>
    </row>
    <row r="27" spans="1:19" ht="36.75" x14ac:dyDescent="0.5">
      <c r="A27" s="57" t="s">
        <v>16</v>
      </c>
      <c r="B27" s="57">
        <v>704120</v>
      </c>
      <c r="C27" s="27" t="s">
        <v>941</v>
      </c>
      <c r="D27" s="26"/>
      <c r="E27" s="26">
        <v>14.33</v>
      </c>
      <c r="F27" s="5">
        <f t="shared" si="0"/>
        <v>833760</v>
      </c>
      <c r="G27" s="5">
        <f t="shared" si="1"/>
        <v>367472</v>
      </c>
      <c r="H27" s="26">
        <v>3.86</v>
      </c>
      <c r="I27" s="5">
        <f t="shared" si="4"/>
        <v>2900190</v>
      </c>
      <c r="J27" s="5">
        <f t="shared" si="5"/>
        <v>1178922</v>
      </c>
      <c r="K27" s="26">
        <v>10.47</v>
      </c>
      <c r="L27" s="89">
        <f t="shared" si="2"/>
        <v>1546394</v>
      </c>
      <c r="M27" s="89">
        <f t="shared" si="6"/>
        <v>3733950</v>
      </c>
      <c r="N27" s="90">
        <f t="shared" si="3"/>
        <v>2651474.2000000002</v>
      </c>
      <c r="O27" s="5">
        <f t="shared" si="7"/>
        <v>810600</v>
      </c>
      <c r="P27" s="5">
        <f t="shared" si="8"/>
        <v>2617500</v>
      </c>
      <c r="Q27" s="5">
        <f t="shared" si="9"/>
        <v>3428100</v>
      </c>
      <c r="R27" s="131">
        <f t="shared" si="10"/>
        <v>2345624.2000000002</v>
      </c>
      <c r="S27" s="26">
        <v>0</v>
      </c>
    </row>
    <row r="28" spans="1:19" ht="19.5" x14ac:dyDescent="0.5">
      <c r="A28" s="57" t="s">
        <v>16</v>
      </c>
      <c r="B28" s="57">
        <v>704125</v>
      </c>
      <c r="C28" s="27" t="s">
        <v>942</v>
      </c>
      <c r="D28" s="26"/>
      <c r="E28" s="26">
        <v>14.33</v>
      </c>
      <c r="F28" s="5">
        <f t="shared" si="0"/>
        <v>833760</v>
      </c>
      <c r="G28" s="5">
        <f t="shared" si="1"/>
        <v>367472</v>
      </c>
      <c r="H28" s="26">
        <v>3.86</v>
      </c>
      <c r="I28" s="5">
        <f t="shared" si="4"/>
        <v>2900190</v>
      </c>
      <c r="J28" s="5">
        <f t="shared" si="5"/>
        <v>1178922</v>
      </c>
      <c r="K28" s="26">
        <v>10.47</v>
      </c>
      <c r="L28" s="89">
        <f t="shared" si="2"/>
        <v>1546394</v>
      </c>
      <c r="M28" s="89">
        <f t="shared" si="6"/>
        <v>3733950</v>
      </c>
      <c r="N28" s="90">
        <f t="shared" si="3"/>
        <v>2651474.2000000002</v>
      </c>
      <c r="O28" s="5">
        <f t="shared" si="7"/>
        <v>810600</v>
      </c>
      <c r="P28" s="5">
        <f t="shared" si="8"/>
        <v>2617500</v>
      </c>
      <c r="Q28" s="5">
        <f t="shared" si="9"/>
        <v>3428100</v>
      </c>
      <c r="R28" s="131">
        <f t="shared" si="10"/>
        <v>2345624.2000000002</v>
      </c>
      <c r="S28" s="26">
        <v>0</v>
      </c>
    </row>
    <row r="29" spans="1:19" ht="36.75" x14ac:dyDescent="0.5">
      <c r="A29" s="57" t="s">
        <v>16</v>
      </c>
      <c r="B29" s="57">
        <v>704130</v>
      </c>
      <c r="C29" s="27" t="s">
        <v>943</v>
      </c>
      <c r="D29" s="26"/>
      <c r="E29" s="26">
        <v>14.33</v>
      </c>
      <c r="F29" s="5">
        <f t="shared" si="0"/>
        <v>833760</v>
      </c>
      <c r="G29" s="5">
        <f t="shared" si="1"/>
        <v>367472</v>
      </c>
      <c r="H29" s="26">
        <v>3.86</v>
      </c>
      <c r="I29" s="5">
        <f t="shared" si="4"/>
        <v>2900190</v>
      </c>
      <c r="J29" s="5">
        <f t="shared" si="5"/>
        <v>1178922</v>
      </c>
      <c r="K29" s="26">
        <v>10.47</v>
      </c>
      <c r="L29" s="89">
        <f t="shared" si="2"/>
        <v>1546394</v>
      </c>
      <c r="M29" s="89">
        <f t="shared" si="6"/>
        <v>3733950</v>
      </c>
      <c r="N29" s="90">
        <f t="shared" si="3"/>
        <v>2651474.2000000002</v>
      </c>
      <c r="O29" s="5">
        <f t="shared" si="7"/>
        <v>810600</v>
      </c>
      <c r="P29" s="5">
        <f t="shared" si="8"/>
        <v>2617500</v>
      </c>
      <c r="Q29" s="5">
        <f t="shared" si="9"/>
        <v>3428100</v>
      </c>
      <c r="R29" s="131">
        <f t="shared" si="10"/>
        <v>2345624.2000000002</v>
      </c>
      <c r="S29" s="26">
        <v>0</v>
      </c>
    </row>
    <row r="30" spans="1:19" ht="36.75" x14ac:dyDescent="0.5">
      <c r="A30" s="57" t="s">
        <v>16</v>
      </c>
      <c r="B30" s="57">
        <v>704135</v>
      </c>
      <c r="C30" s="27" t="s">
        <v>944</v>
      </c>
      <c r="D30" s="26"/>
      <c r="E30" s="26">
        <v>17.190000000000001</v>
      </c>
      <c r="F30" s="5">
        <f t="shared" si="0"/>
        <v>1000080</v>
      </c>
      <c r="G30" s="5">
        <f t="shared" si="1"/>
        <v>440776</v>
      </c>
      <c r="H30" s="26">
        <v>4.63</v>
      </c>
      <c r="I30" s="5">
        <f t="shared" si="4"/>
        <v>3479120</v>
      </c>
      <c r="J30" s="5">
        <f t="shared" si="5"/>
        <v>1414256</v>
      </c>
      <c r="K30" s="26">
        <v>12.56</v>
      </c>
      <c r="L30" s="89">
        <f t="shared" si="2"/>
        <v>1855032</v>
      </c>
      <c r="M30" s="89">
        <f t="shared" si="6"/>
        <v>4479200</v>
      </c>
      <c r="N30" s="90">
        <f t="shared" si="3"/>
        <v>3180677.6</v>
      </c>
      <c r="O30" s="5">
        <f t="shared" si="7"/>
        <v>972300</v>
      </c>
      <c r="P30" s="5">
        <f t="shared" si="8"/>
        <v>3140000</v>
      </c>
      <c r="Q30" s="5">
        <f t="shared" si="9"/>
        <v>4112300</v>
      </c>
      <c r="R30" s="131">
        <f t="shared" si="10"/>
        <v>2813777.6</v>
      </c>
      <c r="S30" s="26">
        <v>0</v>
      </c>
    </row>
    <row r="31" spans="1:19" ht="19.5" x14ac:dyDescent="0.5">
      <c r="A31" s="57" t="s">
        <v>16</v>
      </c>
      <c r="B31" s="57">
        <v>704140</v>
      </c>
      <c r="C31" s="27" t="s">
        <v>945</v>
      </c>
      <c r="D31" s="26"/>
      <c r="E31" s="26">
        <v>14.33</v>
      </c>
      <c r="F31" s="5">
        <f t="shared" si="0"/>
        <v>833760</v>
      </c>
      <c r="G31" s="5">
        <f t="shared" si="1"/>
        <v>367472</v>
      </c>
      <c r="H31" s="26">
        <v>3.86</v>
      </c>
      <c r="I31" s="5">
        <f t="shared" si="4"/>
        <v>2900190</v>
      </c>
      <c r="J31" s="5">
        <f t="shared" si="5"/>
        <v>1178922</v>
      </c>
      <c r="K31" s="26">
        <v>10.47</v>
      </c>
      <c r="L31" s="89">
        <f t="shared" si="2"/>
        <v>1546394</v>
      </c>
      <c r="M31" s="89">
        <f t="shared" si="6"/>
        <v>3733950</v>
      </c>
      <c r="N31" s="90">
        <f t="shared" si="3"/>
        <v>2651474.2000000002</v>
      </c>
      <c r="O31" s="5">
        <f t="shared" si="7"/>
        <v>810600</v>
      </c>
      <c r="P31" s="5">
        <f t="shared" si="8"/>
        <v>2617500</v>
      </c>
      <c r="Q31" s="5">
        <f t="shared" si="9"/>
        <v>3428100</v>
      </c>
      <c r="R31" s="131">
        <f t="shared" si="10"/>
        <v>2345624.2000000002</v>
      </c>
      <c r="S31" s="26">
        <v>0</v>
      </c>
    </row>
    <row r="32" spans="1:19" ht="36.75" x14ac:dyDescent="0.5">
      <c r="A32" s="57" t="s">
        <v>16</v>
      </c>
      <c r="B32" s="57">
        <v>704145</v>
      </c>
      <c r="C32" s="27" t="s">
        <v>946</v>
      </c>
      <c r="D32" s="26"/>
      <c r="E32" s="26">
        <v>14.33</v>
      </c>
      <c r="F32" s="5">
        <f t="shared" si="0"/>
        <v>833760</v>
      </c>
      <c r="G32" s="5">
        <f t="shared" si="1"/>
        <v>367472</v>
      </c>
      <c r="H32" s="26">
        <v>3.86</v>
      </c>
      <c r="I32" s="5">
        <f t="shared" si="4"/>
        <v>2900190</v>
      </c>
      <c r="J32" s="5">
        <f t="shared" si="5"/>
        <v>1178922</v>
      </c>
      <c r="K32" s="26">
        <v>10.47</v>
      </c>
      <c r="L32" s="89">
        <f t="shared" si="2"/>
        <v>1546394</v>
      </c>
      <c r="M32" s="89">
        <f t="shared" si="6"/>
        <v>3733950</v>
      </c>
      <c r="N32" s="90">
        <f t="shared" si="3"/>
        <v>2651474.2000000002</v>
      </c>
      <c r="O32" s="5">
        <f t="shared" si="7"/>
        <v>810600</v>
      </c>
      <c r="P32" s="5">
        <f t="shared" si="8"/>
        <v>2617500</v>
      </c>
      <c r="Q32" s="5">
        <f t="shared" si="9"/>
        <v>3428100</v>
      </c>
      <c r="R32" s="131">
        <f t="shared" si="10"/>
        <v>2345624.2000000002</v>
      </c>
      <c r="S32" s="26">
        <v>0</v>
      </c>
    </row>
    <row r="33" spans="1:19" ht="19.5" x14ac:dyDescent="0.5">
      <c r="A33" s="57" t="s">
        <v>16</v>
      </c>
      <c r="B33" s="57">
        <v>704150</v>
      </c>
      <c r="C33" s="27" t="s">
        <v>947</v>
      </c>
      <c r="D33" s="26"/>
      <c r="E33" s="26">
        <v>14.33</v>
      </c>
      <c r="F33" s="5">
        <f t="shared" si="0"/>
        <v>833760</v>
      </c>
      <c r="G33" s="5">
        <f t="shared" si="1"/>
        <v>367472</v>
      </c>
      <c r="H33" s="26">
        <v>3.86</v>
      </c>
      <c r="I33" s="5">
        <f t="shared" si="4"/>
        <v>2900190</v>
      </c>
      <c r="J33" s="5">
        <f t="shared" si="5"/>
        <v>1178922</v>
      </c>
      <c r="K33" s="26">
        <v>10.47</v>
      </c>
      <c r="L33" s="89">
        <f t="shared" si="2"/>
        <v>1546394</v>
      </c>
      <c r="M33" s="89">
        <f t="shared" si="6"/>
        <v>3733950</v>
      </c>
      <c r="N33" s="90">
        <f t="shared" si="3"/>
        <v>2651474.2000000002</v>
      </c>
      <c r="O33" s="5">
        <f t="shared" si="7"/>
        <v>810600</v>
      </c>
      <c r="P33" s="5">
        <f t="shared" si="8"/>
        <v>2617500</v>
      </c>
      <c r="Q33" s="5">
        <f t="shared" si="9"/>
        <v>3428100</v>
      </c>
      <c r="R33" s="131">
        <f t="shared" si="10"/>
        <v>2345624.2000000002</v>
      </c>
      <c r="S33" s="26">
        <v>0</v>
      </c>
    </row>
    <row r="34" spans="1:19" ht="19.5" x14ac:dyDescent="0.5">
      <c r="A34" s="57" t="s">
        <v>16</v>
      </c>
      <c r="B34" s="57">
        <v>704155</v>
      </c>
      <c r="C34" s="27" t="s">
        <v>948</v>
      </c>
      <c r="D34" s="26"/>
      <c r="E34" s="26">
        <v>14.33</v>
      </c>
      <c r="F34" s="5">
        <f t="shared" si="0"/>
        <v>833760</v>
      </c>
      <c r="G34" s="5">
        <f t="shared" si="1"/>
        <v>367472</v>
      </c>
      <c r="H34" s="26">
        <v>3.86</v>
      </c>
      <c r="I34" s="5">
        <f t="shared" si="4"/>
        <v>2900190</v>
      </c>
      <c r="J34" s="5">
        <f t="shared" si="5"/>
        <v>1178922</v>
      </c>
      <c r="K34" s="26">
        <v>10.47</v>
      </c>
      <c r="L34" s="89">
        <f t="shared" si="2"/>
        <v>1546394</v>
      </c>
      <c r="M34" s="89">
        <f t="shared" si="6"/>
        <v>3733950</v>
      </c>
      <c r="N34" s="90">
        <f t="shared" si="3"/>
        <v>2651474.2000000002</v>
      </c>
      <c r="O34" s="5">
        <f t="shared" si="7"/>
        <v>810600</v>
      </c>
      <c r="P34" s="5">
        <f t="shared" si="8"/>
        <v>2617500</v>
      </c>
      <c r="Q34" s="5">
        <f t="shared" si="9"/>
        <v>3428100</v>
      </c>
      <c r="R34" s="131">
        <f t="shared" si="10"/>
        <v>2345624.2000000002</v>
      </c>
      <c r="S34" s="26">
        <v>0</v>
      </c>
    </row>
    <row r="35" spans="1:19" ht="19.5" x14ac:dyDescent="0.5">
      <c r="A35" s="57" t="s">
        <v>16</v>
      </c>
      <c r="B35" s="57">
        <v>704160</v>
      </c>
      <c r="C35" s="27" t="s">
        <v>949</v>
      </c>
      <c r="D35" s="26"/>
      <c r="E35" s="26">
        <v>14.33</v>
      </c>
      <c r="F35" s="5">
        <f t="shared" si="0"/>
        <v>833760</v>
      </c>
      <c r="G35" s="5">
        <f t="shared" si="1"/>
        <v>367472</v>
      </c>
      <c r="H35" s="26">
        <v>3.86</v>
      </c>
      <c r="I35" s="5">
        <f t="shared" si="4"/>
        <v>2900190</v>
      </c>
      <c r="J35" s="5">
        <f t="shared" si="5"/>
        <v>1178922</v>
      </c>
      <c r="K35" s="26">
        <v>10.47</v>
      </c>
      <c r="L35" s="89">
        <f t="shared" si="2"/>
        <v>1546394</v>
      </c>
      <c r="M35" s="89">
        <f t="shared" si="6"/>
        <v>3733950</v>
      </c>
      <c r="N35" s="90">
        <f t="shared" si="3"/>
        <v>2651474.2000000002</v>
      </c>
      <c r="O35" s="5">
        <f t="shared" si="7"/>
        <v>810600</v>
      </c>
      <c r="P35" s="5">
        <f t="shared" si="8"/>
        <v>2617500</v>
      </c>
      <c r="Q35" s="5">
        <f t="shared" si="9"/>
        <v>3428100</v>
      </c>
      <c r="R35" s="131">
        <f t="shared" si="10"/>
        <v>2345624.2000000002</v>
      </c>
      <c r="S35" s="26">
        <v>0</v>
      </c>
    </row>
    <row r="36" spans="1:19" ht="36.75" x14ac:dyDescent="0.5">
      <c r="A36" s="57" t="s">
        <v>16</v>
      </c>
      <c r="B36" s="57">
        <v>704165</v>
      </c>
      <c r="C36" s="27" t="s">
        <v>950</v>
      </c>
      <c r="D36" s="26"/>
      <c r="E36" s="26">
        <v>14.33</v>
      </c>
      <c r="F36" s="5">
        <f t="shared" si="0"/>
        <v>833760</v>
      </c>
      <c r="G36" s="5">
        <f t="shared" si="1"/>
        <v>367472</v>
      </c>
      <c r="H36" s="26">
        <v>3.86</v>
      </c>
      <c r="I36" s="5">
        <f t="shared" si="4"/>
        <v>2900190</v>
      </c>
      <c r="J36" s="5">
        <f t="shared" si="5"/>
        <v>1178922</v>
      </c>
      <c r="K36" s="26">
        <v>10.47</v>
      </c>
      <c r="L36" s="89">
        <f t="shared" si="2"/>
        <v>1546394</v>
      </c>
      <c r="M36" s="89">
        <f t="shared" si="6"/>
        <v>3733950</v>
      </c>
      <c r="N36" s="90">
        <f t="shared" si="3"/>
        <v>2651474.2000000002</v>
      </c>
      <c r="O36" s="5">
        <f t="shared" si="7"/>
        <v>810600</v>
      </c>
      <c r="P36" s="5">
        <f t="shared" si="8"/>
        <v>2617500</v>
      </c>
      <c r="Q36" s="5">
        <f t="shared" si="9"/>
        <v>3428100</v>
      </c>
      <c r="R36" s="131">
        <f t="shared" si="10"/>
        <v>2345624.2000000002</v>
      </c>
      <c r="S36" s="26">
        <v>0</v>
      </c>
    </row>
    <row r="37" spans="1:19" ht="36.75" x14ac:dyDescent="0.5">
      <c r="A37" s="57" t="s">
        <v>16</v>
      </c>
      <c r="B37" s="57">
        <v>704170</v>
      </c>
      <c r="C37" s="27" t="s">
        <v>951</v>
      </c>
      <c r="D37" s="26"/>
      <c r="E37" s="26">
        <v>14.33</v>
      </c>
      <c r="F37" s="5">
        <f t="shared" si="0"/>
        <v>833760</v>
      </c>
      <c r="G37" s="5">
        <f t="shared" si="1"/>
        <v>367472</v>
      </c>
      <c r="H37" s="26">
        <v>3.86</v>
      </c>
      <c r="I37" s="5">
        <f t="shared" si="4"/>
        <v>2900190</v>
      </c>
      <c r="J37" s="5">
        <f t="shared" si="5"/>
        <v>1178922</v>
      </c>
      <c r="K37" s="26">
        <v>10.47</v>
      </c>
      <c r="L37" s="89">
        <f t="shared" si="2"/>
        <v>1546394</v>
      </c>
      <c r="M37" s="89">
        <f t="shared" si="6"/>
        <v>3733950</v>
      </c>
      <c r="N37" s="90">
        <f t="shared" si="3"/>
        <v>2651474.2000000002</v>
      </c>
      <c r="O37" s="5">
        <f t="shared" si="7"/>
        <v>810600</v>
      </c>
      <c r="P37" s="5">
        <f t="shared" si="8"/>
        <v>2617500</v>
      </c>
      <c r="Q37" s="5">
        <f t="shared" si="9"/>
        <v>3428100</v>
      </c>
      <c r="R37" s="131">
        <f t="shared" si="10"/>
        <v>2345624.2000000002</v>
      </c>
      <c r="S37" s="26">
        <v>0</v>
      </c>
    </row>
    <row r="38" spans="1:19" ht="36.75" x14ac:dyDescent="0.5">
      <c r="A38" s="57" t="s">
        <v>16</v>
      </c>
      <c r="B38" s="57">
        <v>704175</v>
      </c>
      <c r="C38" s="27" t="s">
        <v>952</v>
      </c>
      <c r="D38" s="26"/>
      <c r="E38" s="26">
        <v>14.33</v>
      </c>
      <c r="F38" s="5">
        <f t="shared" si="0"/>
        <v>833760</v>
      </c>
      <c r="G38" s="5">
        <f t="shared" si="1"/>
        <v>367472</v>
      </c>
      <c r="H38" s="26">
        <v>3.86</v>
      </c>
      <c r="I38" s="5">
        <f t="shared" si="4"/>
        <v>2900190</v>
      </c>
      <c r="J38" s="5">
        <f t="shared" si="5"/>
        <v>1178922</v>
      </c>
      <c r="K38" s="26">
        <v>10.47</v>
      </c>
      <c r="L38" s="89">
        <f t="shared" si="2"/>
        <v>1546394</v>
      </c>
      <c r="M38" s="89">
        <f t="shared" si="6"/>
        <v>3733950</v>
      </c>
      <c r="N38" s="90">
        <f t="shared" si="3"/>
        <v>2651474.2000000002</v>
      </c>
      <c r="O38" s="5">
        <f t="shared" si="7"/>
        <v>810600</v>
      </c>
      <c r="P38" s="5">
        <f t="shared" si="8"/>
        <v>2617500</v>
      </c>
      <c r="Q38" s="5">
        <f t="shared" si="9"/>
        <v>3428100</v>
      </c>
      <c r="R38" s="131">
        <f t="shared" si="10"/>
        <v>2345624.2000000002</v>
      </c>
      <c r="S38" s="26">
        <v>0</v>
      </c>
    </row>
    <row r="39" spans="1:19" ht="36.75" x14ac:dyDescent="0.5">
      <c r="A39" s="57" t="s">
        <v>16</v>
      </c>
      <c r="B39" s="57">
        <v>704180</v>
      </c>
      <c r="C39" s="27" t="s">
        <v>953</v>
      </c>
      <c r="D39" s="26"/>
      <c r="E39" s="26">
        <v>14.33</v>
      </c>
      <c r="F39" s="5">
        <f t="shared" si="0"/>
        <v>833760</v>
      </c>
      <c r="G39" s="5">
        <f t="shared" si="1"/>
        <v>367472</v>
      </c>
      <c r="H39" s="26">
        <v>3.86</v>
      </c>
      <c r="I39" s="5">
        <f t="shared" si="4"/>
        <v>2900190</v>
      </c>
      <c r="J39" s="5">
        <f t="shared" si="5"/>
        <v>1178922</v>
      </c>
      <c r="K39" s="26">
        <v>10.47</v>
      </c>
      <c r="L39" s="89">
        <f t="shared" si="2"/>
        <v>1546394</v>
      </c>
      <c r="M39" s="89">
        <f t="shared" si="6"/>
        <v>3733950</v>
      </c>
      <c r="N39" s="90">
        <f t="shared" si="3"/>
        <v>2651474.2000000002</v>
      </c>
      <c r="O39" s="5">
        <f t="shared" si="7"/>
        <v>810600</v>
      </c>
      <c r="P39" s="5">
        <f t="shared" si="8"/>
        <v>2617500</v>
      </c>
      <c r="Q39" s="5">
        <f t="shared" si="9"/>
        <v>3428100</v>
      </c>
      <c r="R39" s="131">
        <f t="shared" si="10"/>
        <v>2345624.2000000002</v>
      </c>
      <c r="S39" s="26">
        <v>0</v>
      </c>
    </row>
    <row r="40" spans="1:19" ht="36.75" x14ac:dyDescent="0.5">
      <c r="A40" s="57" t="s">
        <v>16</v>
      </c>
      <c r="B40" s="57">
        <v>704185</v>
      </c>
      <c r="C40" s="27" t="s">
        <v>954</v>
      </c>
      <c r="D40" s="26"/>
      <c r="E40" s="26">
        <v>14.33</v>
      </c>
      <c r="F40" s="5">
        <f t="shared" si="0"/>
        <v>833760</v>
      </c>
      <c r="G40" s="5">
        <f t="shared" si="1"/>
        <v>367472</v>
      </c>
      <c r="H40" s="26">
        <v>3.86</v>
      </c>
      <c r="I40" s="5">
        <f t="shared" si="4"/>
        <v>2900190</v>
      </c>
      <c r="J40" s="5">
        <f t="shared" si="5"/>
        <v>1178922</v>
      </c>
      <c r="K40" s="26">
        <v>10.47</v>
      </c>
      <c r="L40" s="89">
        <f t="shared" si="2"/>
        <v>1546394</v>
      </c>
      <c r="M40" s="89">
        <f t="shared" si="6"/>
        <v>3733950</v>
      </c>
      <c r="N40" s="90">
        <f t="shared" si="3"/>
        <v>2651474.2000000002</v>
      </c>
      <c r="O40" s="5">
        <f t="shared" si="7"/>
        <v>810600</v>
      </c>
      <c r="P40" s="5">
        <f t="shared" si="8"/>
        <v>2617500</v>
      </c>
      <c r="Q40" s="5">
        <f t="shared" si="9"/>
        <v>3428100</v>
      </c>
      <c r="R40" s="131">
        <f t="shared" si="10"/>
        <v>2345624.2000000002</v>
      </c>
      <c r="S40" s="26">
        <v>0</v>
      </c>
    </row>
    <row r="41" spans="1:19" ht="36.75" x14ac:dyDescent="0.5">
      <c r="A41" s="57" t="s">
        <v>16</v>
      </c>
      <c r="B41" s="57">
        <v>704190</v>
      </c>
      <c r="C41" s="27" t="s">
        <v>955</v>
      </c>
      <c r="D41" s="26"/>
      <c r="E41" s="26">
        <v>14.33</v>
      </c>
      <c r="F41" s="5">
        <f t="shared" si="0"/>
        <v>833760</v>
      </c>
      <c r="G41" s="5">
        <f t="shared" si="1"/>
        <v>367472</v>
      </c>
      <c r="H41" s="26">
        <v>3.86</v>
      </c>
      <c r="I41" s="5">
        <f t="shared" si="4"/>
        <v>2900190</v>
      </c>
      <c r="J41" s="5">
        <f t="shared" si="5"/>
        <v>1178922</v>
      </c>
      <c r="K41" s="26">
        <v>10.47</v>
      </c>
      <c r="L41" s="89">
        <f t="shared" si="2"/>
        <v>1546394</v>
      </c>
      <c r="M41" s="89">
        <f t="shared" si="6"/>
        <v>3733950</v>
      </c>
      <c r="N41" s="90">
        <f t="shared" si="3"/>
        <v>2651474.2000000002</v>
      </c>
      <c r="O41" s="5">
        <f t="shared" si="7"/>
        <v>810600</v>
      </c>
      <c r="P41" s="5">
        <f t="shared" si="8"/>
        <v>2617500</v>
      </c>
      <c r="Q41" s="5">
        <f t="shared" si="9"/>
        <v>3428100</v>
      </c>
      <c r="R41" s="131">
        <f t="shared" si="10"/>
        <v>2345624.2000000002</v>
      </c>
      <c r="S41" s="26">
        <v>0</v>
      </c>
    </row>
    <row r="42" spans="1:19" ht="36.75" x14ac:dyDescent="0.5">
      <c r="A42" s="57" t="s">
        <v>16</v>
      </c>
      <c r="B42" s="57">
        <v>704195</v>
      </c>
      <c r="C42" s="27" t="s">
        <v>956</v>
      </c>
      <c r="D42" s="26"/>
      <c r="E42" s="26">
        <v>14.33</v>
      </c>
      <c r="F42" s="5">
        <f t="shared" si="0"/>
        <v>833760</v>
      </c>
      <c r="G42" s="5">
        <f t="shared" si="1"/>
        <v>367472</v>
      </c>
      <c r="H42" s="26">
        <v>3.86</v>
      </c>
      <c r="I42" s="5">
        <f t="shared" si="4"/>
        <v>2900190</v>
      </c>
      <c r="J42" s="5">
        <f t="shared" si="5"/>
        <v>1178922</v>
      </c>
      <c r="K42" s="26">
        <v>10.47</v>
      </c>
      <c r="L42" s="89">
        <f t="shared" si="2"/>
        <v>1546394</v>
      </c>
      <c r="M42" s="89">
        <f t="shared" si="6"/>
        <v>3733950</v>
      </c>
      <c r="N42" s="90">
        <f t="shared" si="3"/>
        <v>2651474.2000000002</v>
      </c>
      <c r="O42" s="5">
        <f t="shared" si="7"/>
        <v>810600</v>
      </c>
      <c r="P42" s="5">
        <f t="shared" si="8"/>
        <v>2617500</v>
      </c>
      <c r="Q42" s="5">
        <f t="shared" si="9"/>
        <v>3428100</v>
      </c>
      <c r="R42" s="131">
        <f t="shared" si="10"/>
        <v>2345624.2000000002</v>
      </c>
      <c r="S42" s="26">
        <v>0</v>
      </c>
    </row>
    <row r="43" spans="1:19" ht="19.5" x14ac:dyDescent="0.5">
      <c r="A43" s="57" t="s">
        <v>16</v>
      </c>
      <c r="B43" s="57">
        <v>704200</v>
      </c>
      <c r="C43" s="27" t="s">
        <v>957</v>
      </c>
      <c r="D43" s="26"/>
      <c r="E43" s="26">
        <v>11.1</v>
      </c>
      <c r="F43" s="5">
        <f t="shared" si="0"/>
        <v>812160</v>
      </c>
      <c r="G43" s="5">
        <f t="shared" si="1"/>
        <v>357952</v>
      </c>
      <c r="H43" s="26">
        <v>3.76</v>
      </c>
      <c r="I43" s="5">
        <f t="shared" si="4"/>
        <v>2033180</v>
      </c>
      <c r="J43" s="5">
        <f t="shared" si="5"/>
        <v>826484</v>
      </c>
      <c r="K43" s="26">
        <v>7.34</v>
      </c>
      <c r="L43" s="89">
        <f t="shared" si="2"/>
        <v>1184436</v>
      </c>
      <c r="M43" s="89">
        <f t="shared" si="6"/>
        <v>2845340</v>
      </c>
      <c r="N43" s="90">
        <f t="shared" si="3"/>
        <v>2016234.8</v>
      </c>
      <c r="O43" s="5">
        <f t="shared" si="7"/>
        <v>789600</v>
      </c>
      <c r="P43" s="5">
        <f t="shared" si="8"/>
        <v>1835000</v>
      </c>
      <c r="Q43" s="5">
        <f t="shared" si="9"/>
        <v>2624600</v>
      </c>
      <c r="R43" s="131">
        <f t="shared" si="10"/>
        <v>1795494.8</v>
      </c>
      <c r="S43" s="26">
        <v>0</v>
      </c>
    </row>
    <row r="44" spans="1:19" ht="19.5" x14ac:dyDescent="0.5">
      <c r="A44" s="57" t="s">
        <v>16</v>
      </c>
      <c r="B44" s="57">
        <v>704205</v>
      </c>
      <c r="C44" s="27" t="s">
        <v>958</v>
      </c>
      <c r="D44" s="26"/>
      <c r="E44" s="26">
        <v>8.85</v>
      </c>
      <c r="F44" s="5">
        <f t="shared" si="0"/>
        <v>555120</v>
      </c>
      <c r="G44" s="5">
        <f t="shared" si="1"/>
        <v>244663.99999999997</v>
      </c>
      <c r="H44" s="26">
        <v>2.57</v>
      </c>
      <c r="I44" s="5">
        <f t="shared" si="4"/>
        <v>1739560</v>
      </c>
      <c r="J44" s="5">
        <f t="shared" si="5"/>
        <v>707128</v>
      </c>
      <c r="K44" s="26">
        <v>6.28</v>
      </c>
      <c r="L44" s="89">
        <f t="shared" si="2"/>
        <v>951792</v>
      </c>
      <c r="M44" s="89">
        <f t="shared" si="6"/>
        <v>2294680</v>
      </c>
      <c r="N44" s="90">
        <f t="shared" si="3"/>
        <v>1628425.6</v>
      </c>
      <c r="O44" s="5">
        <f t="shared" si="7"/>
        <v>539700</v>
      </c>
      <c r="P44" s="5">
        <f t="shared" si="8"/>
        <v>1570000</v>
      </c>
      <c r="Q44" s="5">
        <f t="shared" si="9"/>
        <v>2109700</v>
      </c>
      <c r="R44" s="131">
        <f t="shared" si="10"/>
        <v>1443445.6</v>
      </c>
      <c r="S44" s="26">
        <v>0</v>
      </c>
    </row>
    <row r="45" spans="1:19" ht="38.25" customHeight="1" x14ac:dyDescent="0.5">
      <c r="A45" s="57" t="s">
        <v>16</v>
      </c>
      <c r="B45" s="57">
        <v>704210</v>
      </c>
      <c r="C45" s="27" t="s">
        <v>959</v>
      </c>
      <c r="D45" s="28" t="s">
        <v>960</v>
      </c>
      <c r="E45" s="26">
        <v>14.760000000000002</v>
      </c>
      <c r="F45" s="5">
        <f t="shared" si="0"/>
        <v>926640</v>
      </c>
      <c r="G45" s="5">
        <f t="shared" si="1"/>
        <v>408408</v>
      </c>
      <c r="H45" s="26">
        <v>4.29</v>
      </c>
      <c r="I45" s="5">
        <f t="shared" si="4"/>
        <v>2900190</v>
      </c>
      <c r="J45" s="5">
        <f t="shared" si="5"/>
        <v>1178922</v>
      </c>
      <c r="K45" s="26">
        <v>10.47</v>
      </c>
      <c r="L45" s="89">
        <f t="shared" si="2"/>
        <v>1587330</v>
      </c>
      <c r="M45" s="89">
        <f t="shared" si="6"/>
        <v>3826830</v>
      </c>
      <c r="N45" s="90">
        <f t="shared" si="3"/>
        <v>2715699</v>
      </c>
      <c r="O45" s="5">
        <f t="shared" si="7"/>
        <v>900900</v>
      </c>
      <c r="P45" s="5">
        <f t="shared" si="8"/>
        <v>2617500</v>
      </c>
      <c r="Q45" s="5">
        <f t="shared" si="9"/>
        <v>3518400</v>
      </c>
      <c r="R45" s="131">
        <f t="shared" si="10"/>
        <v>2407269</v>
      </c>
      <c r="S45" s="26">
        <v>0</v>
      </c>
    </row>
    <row r="46" spans="1:19" ht="19.5" x14ac:dyDescent="0.5">
      <c r="A46" s="57" t="s">
        <v>16</v>
      </c>
      <c r="B46" s="57">
        <v>704215</v>
      </c>
      <c r="C46" s="27" t="s">
        <v>961</v>
      </c>
      <c r="D46" s="26"/>
      <c r="E46" s="26">
        <v>14.760000000000002</v>
      </c>
      <c r="F46" s="5">
        <f t="shared" si="0"/>
        <v>926640</v>
      </c>
      <c r="G46" s="5">
        <f t="shared" si="1"/>
        <v>408408</v>
      </c>
      <c r="H46" s="26">
        <v>4.29</v>
      </c>
      <c r="I46" s="5">
        <f t="shared" si="4"/>
        <v>2900190</v>
      </c>
      <c r="J46" s="5">
        <f t="shared" si="5"/>
        <v>1178922</v>
      </c>
      <c r="K46" s="26">
        <v>10.47</v>
      </c>
      <c r="L46" s="89">
        <f t="shared" si="2"/>
        <v>1587330</v>
      </c>
      <c r="M46" s="89">
        <f t="shared" si="6"/>
        <v>3826830</v>
      </c>
      <c r="N46" s="90">
        <f t="shared" si="3"/>
        <v>2715699</v>
      </c>
      <c r="O46" s="5">
        <f t="shared" si="7"/>
        <v>900900</v>
      </c>
      <c r="P46" s="5">
        <f t="shared" si="8"/>
        <v>2617500</v>
      </c>
      <c r="Q46" s="5">
        <f t="shared" si="9"/>
        <v>3518400</v>
      </c>
      <c r="R46" s="131">
        <f t="shared" si="10"/>
        <v>2407269</v>
      </c>
      <c r="S46" s="26">
        <v>0</v>
      </c>
    </row>
    <row r="47" spans="1:19" ht="36.75" x14ac:dyDescent="0.5">
      <c r="A47" s="57" t="s">
        <v>16</v>
      </c>
      <c r="B47" s="57">
        <v>704220</v>
      </c>
      <c r="C47" s="27" t="s">
        <v>962</v>
      </c>
      <c r="D47" s="26"/>
      <c r="E47" s="26">
        <v>14.11</v>
      </c>
      <c r="F47" s="5">
        <f t="shared" si="0"/>
        <v>1032480</v>
      </c>
      <c r="G47" s="5">
        <f t="shared" si="1"/>
        <v>455056</v>
      </c>
      <c r="H47" s="26">
        <v>4.78</v>
      </c>
      <c r="I47" s="5">
        <f t="shared" si="4"/>
        <v>2584410</v>
      </c>
      <c r="J47" s="5">
        <f t="shared" si="5"/>
        <v>1050558</v>
      </c>
      <c r="K47" s="26">
        <v>9.33</v>
      </c>
      <c r="L47" s="89">
        <f t="shared" si="2"/>
        <v>1505614</v>
      </c>
      <c r="M47" s="89" t="b">
        <f>'سونو گرافی '!T47=I47+F47</f>
        <v>0</v>
      </c>
      <c r="N47" s="90">
        <f t="shared" si="3"/>
        <v>-1053929.8</v>
      </c>
      <c r="O47" s="5">
        <f t="shared" si="7"/>
        <v>1003800</v>
      </c>
      <c r="P47" s="5">
        <f t="shared" si="8"/>
        <v>2332500</v>
      </c>
      <c r="Q47" s="5">
        <f t="shared" si="9"/>
        <v>3336300</v>
      </c>
      <c r="R47" s="131">
        <f t="shared" si="10"/>
        <v>2282370.2000000002</v>
      </c>
      <c r="S47" s="26">
        <v>0</v>
      </c>
    </row>
    <row r="48" spans="1:19" ht="36.75" x14ac:dyDescent="0.5">
      <c r="A48" s="57" t="s">
        <v>16</v>
      </c>
      <c r="B48" s="57">
        <v>704225</v>
      </c>
      <c r="C48" s="27" t="s">
        <v>963</v>
      </c>
      <c r="D48" s="26"/>
      <c r="E48" s="26">
        <v>14.11</v>
      </c>
      <c r="F48" s="5">
        <f t="shared" si="0"/>
        <v>1032480</v>
      </c>
      <c r="G48" s="5">
        <f t="shared" si="1"/>
        <v>455056</v>
      </c>
      <c r="H48" s="26">
        <v>4.78</v>
      </c>
      <c r="I48" s="5">
        <f t="shared" si="4"/>
        <v>2584410</v>
      </c>
      <c r="J48" s="5">
        <f t="shared" si="5"/>
        <v>1050558</v>
      </c>
      <c r="K48" s="26">
        <v>9.33</v>
      </c>
      <c r="L48" s="89">
        <f t="shared" si="2"/>
        <v>1505614</v>
      </c>
      <c r="M48" s="89">
        <f t="shared" si="6"/>
        <v>3616890</v>
      </c>
      <c r="N48" s="90">
        <f t="shared" si="3"/>
        <v>2562960.2000000002</v>
      </c>
      <c r="O48" s="5">
        <f t="shared" si="7"/>
        <v>1003800</v>
      </c>
      <c r="P48" s="5">
        <f t="shared" si="8"/>
        <v>2332500</v>
      </c>
      <c r="Q48" s="5">
        <f t="shared" si="9"/>
        <v>3336300</v>
      </c>
      <c r="R48" s="131">
        <f t="shared" si="10"/>
        <v>2282370.2000000002</v>
      </c>
      <c r="S48" s="26">
        <v>0</v>
      </c>
    </row>
    <row r="49" spans="1:19" ht="36.75" x14ac:dyDescent="0.5">
      <c r="A49" s="57" t="s">
        <v>16</v>
      </c>
      <c r="B49" s="57">
        <v>704230</v>
      </c>
      <c r="C49" s="27" t="s">
        <v>964</v>
      </c>
      <c r="D49" s="26"/>
      <c r="E49" s="26">
        <v>14.11</v>
      </c>
      <c r="F49" s="5">
        <f t="shared" si="0"/>
        <v>1032480</v>
      </c>
      <c r="G49" s="5">
        <f t="shared" si="1"/>
        <v>455056</v>
      </c>
      <c r="H49" s="26">
        <v>4.78</v>
      </c>
      <c r="I49" s="5">
        <f t="shared" si="4"/>
        <v>2584410</v>
      </c>
      <c r="J49" s="5">
        <f t="shared" si="5"/>
        <v>1050558</v>
      </c>
      <c r="K49" s="26">
        <v>9.33</v>
      </c>
      <c r="L49" s="89">
        <f t="shared" si="2"/>
        <v>1505614</v>
      </c>
      <c r="M49" s="89">
        <f t="shared" si="6"/>
        <v>3616890</v>
      </c>
      <c r="N49" s="90">
        <f t="shared" si="3"/>
        <v>2562960.2000000002</v>
      </c>
      <c r="O49" s="5">
        <f t="shared" si="7"/>
        <v>1003800</v>
      </c>
      <c r="P49" s="5">
        <f t="shared" si="8"/>
        <v>2332500</v>
      </c>
      <c r="Q49" s="5">
        <f t="shared" si="9"/>
        <v>3336300</v>
      </c>
      <c r="R49" s="131">
        <f t="shared" si="10"/>
        <v>2282370.2000000002</v>
      </c>
      <c r="S49" s="26">
        <v>0</v>
      </c>
    </row>
    <row r="50" spans="1:19" ht="36.75" x14ac:dyDescent="0.5">
      <c r="A50" s="57" t="s">
        <v>16</v>
      </c>
      <c r="B50" s="57">
        <v>704235</v>
      </c>
      <c r="C50" s="27" t="s">
        <v>965</v>
      </c>
      <c r="D50" s="26"/>
      <c r="E50" s="26">
        <v>14.11</v>
      </c>
      <c r="F50" s="5">
        <f t="shared" si="0"/>
        <v>1032480</v>
      </c>
      <c r="G50" s="5">
        <f t="shared" si="1"/>
        <v>455056</v>
      </c>
      <c r="H50" s="26">
        <v>4.78</v>
      </c>
      <c r="I50" s="5">
        <f t="shared" si="4"/>
        <v>2584410</v>
      </c>
      <c r="J50" s="5">
        <f t="shared" si="5"/>
        <v>1050558</v>
      </c>
      <c r="K50" s="26">
        <v>9.33</v>
      </c>
      <c r="L50" s="89">
        <f t="shared" si="2"/>
        <v>1505614</v>
      </c>
      <c r="M50" s="89">
        <f t="shared" si="6"/>
        <v>3616890</v>
      </c>
      <c r="N50" s="90">
        <f t="shared" si="3"/>
        <v>2562960.2000000002</v>
      </c>
      <c r="O50" s="5">
        <f t="shared" si="7"/>
        <v>1003800</v>
      </c>
      <c r="P50" s="5">
        <f t="shared" si="8"/>
        <v>2332500</v>
      </c>
      <c r="Q50" s="5">
        <f t="shared" si="9"/>
        <v>3336300</v>
      </c>
      <c r="R50" s="131">
        <f t="shared" si="10"/>
        <v>2282370.2000000002</v>
      </c>
      <c r="S50" s="26">
        <v>0</v>
      </c>
    </row>
    <row r="51" spans="1:19" ht="36.75" x14ac:dyDescent="0.5">
      <c r="A51" s="57" t="s">
        <v>16</v>
      </c>
      <c r="B51" s="57">
        <v>704240</v>
      </c>
      <c r="C51" s="27" t="s">
        <v>966</v>
      </c>
      <c r="D51" s="26"/>
      <c r="E51" s="26">
        <v>14.11</v>
      </c>
      <c r="F51" s="5">
        <f t="shared" si="0"/>
        <v>1032480</v>
      </c>
      <c r="G51" s="5">
        <f t="shared" si="1"/>
        <v>455056</v>
      </c>
      <c r="H51" s="26">
        <v>4.78</v>
      </c>
      <c r="I51" s="5">
        <f t="shared" si="4"/>
        <v>2584410</v>
      </c>
      <c r="J51" s="5">
        <f t="shared" si="5"/>
        <v>1050558</v>
      </c>
      <c r="K51" s="26">
        <v>9.33</v>
      </c>
      <c r="L51" s="89">
        <f t="shared" si="2"/>
        <v>1505614</v>
      </c>
      <c r="M51" s="89">
        <f t="shared" si="6"/>
        <v>3616890</v>
      </c>
      <c r="N51" s="90">
        <f t="shared" si="3"/>
        <v>2562960.2000000002</v>
      </c>
      <c r="O51" s="5">
        <f t="shared" si="7"/>
        <v>1003800</v>
      </c>
      <c r="P51" s="5">
        <f t="shared" si="8"/>
        <v>2332500</v>
      </c>
      <c r="Q51" s="5">
        <f t="shared" si="9"/>
        <v>3336300</v>
      </c>
      <c r="R51" s="131">
        <f t="shared" si="10"/>
        <v>2282370.2000000002</v>
      </c>
      <c r="S51" s="26">
        <v>0</v>
      </c>
    </row>
    <row r="52" spans="1:19" ht="36.75" x14ac:dyDescent="0.5">
      <c r="A52" s="57" t="s">
        <v>16</v>
      </c>
      <c r="B52" s="57">
        <v>704245</v>
      </c>
      <c r="C52" s="27" t="s">
        <v>967</v>
      </c>
      <c r="D52" s="26"/>
      <c r="E52" s="26">
        <v>14.11</v>
      </c>
      <c r="F52" s="5">
        <f t="shared" si="0"/>
        <v>1032480</v>
      </c>
      <c r="G52" s="5">
        <f t="shared" si="1"/>
        <v>455056</v>
      </c>
      <c r="H52" s="26">
        <v>4.78</v>
      </c>
      <c r="I52" s="5">
        <f t="shared" si="4"/>
        <v>2584410</v>
      </c>
      <c r="J52" s="5">
        <f t="shared" si="5"/>
        <v>1050558</v>
      </c>
      <c r="K52" s="26">
        <v>9.33</v>
      </c>
      <c r="L52" s="89">
        <f t="shared" si="2"/>
        <v>1505614</v>
      </c>
      <c r="M52" s="89">
        <f t="shared" si="6"/>
        <v>3616890</v>
      </c>
      <c r="N52" s="90">
        <f t="shared" si="3"/>
        <v>2562960.2000000002</v>
      </c>
      <c r="O52" s="5">
        <f t="shared" si="7"/>
        <v>1003800</v>
      </c>
      <c r="P52" s="5">
        <f t="shared" si="8"/>
        <v>2332500</v>
      </c>
      <c r="Q52" s="5">
        <f t="shared" si="9"/>
        <v>3336300</v>
      </c>
      <c r="R52" s="131">
        <f t="shared" si="10"/>
        <v>2282370.2000000002</v>
      </c>
      <c r="S52" s="26">
        <v>0</v>
      </c>
    </row>
    <row r="53" spans="1:19" ht="36.75" x14ac:dyDescent="0.5">
      <c r="A53" s="57" t="s">
        <v>16</v>
      </c>
      <c r="B53" s="57">
        <v>704250</v>
      </c>
      <c r="C53" s="27" t="s">
        <v>968</v>
      </c>
      <c r="D53" s="26"/>
      <c r="E53" s="26">
        <v>14.11</v>
      </c>
      <c r="F53" s="5">
        <f t="shared" si="0"/>
        <v>1032480</v>
      </c>
      <c r="G53" s="5">
        <f t="shared" si="1"/>
        <v>455056</v>
      </c>
      <c r="H53" s="26">
        <v>4.78</v>
      </c>
      <c r="I53" s="5">
        <f t="shared" si="4"/>
        <v>2584410</v>
      </c>
      <c r="J53" s="5">
        <f t="shared" si="5"/>
        <v>1050558</v>
      </c>
      <c r="K53" s="26">
        <v>9.33</v>
      </c>
      <c r="L53" s="89">
        <f t="shared" si="2"/>
        <v>1505614</v>
      </c>
      <c r="M53" s="89">
        <f t="shared" si="6"/>
        <v>3616890</v>
      </c>
      <c r="N53" s="90">
        <f t="shared" si="3"/>
        <v>2562960.2000000002</v>
      </c>
      <c r="O53" s="5">
        <f t="shared" si="7"/>
        <v>1003800</v>
      </c>
      <c r="P53" s="5">
        <f t="shared" si="8"/>
        <v>2332500</v>
      </c>
      <c r="Q53" s="5">
        <f t="shared" si="9"/>
        <v>3336300</v>
      </c>
      <c r="R53" s="131">
        <f t="shared" si="10"/>
        <v>2282370.2000000002</v>
      </c>
      <c r="S53" s="26">
        <v>0</v>
      </c>
    </row>
    <row r="54" spans="1:19" ht="54.75" x14ac:dyDescent="0.5">
      <c r="A54" s="57" t="s">
        <v>16</v>
      </c>
      <c r="B54" s="57">
        <v>704255</v>
      </c>
      <c r="C54" s="27" t="s">
        <v>969</v>
      </c>
      <c r="D54" s="26"/>
      <c r="E54" s="26">
        <v>14.33</v>
      </c>
      <c r="F54" s="5">
        <f t="shared" si="0"/>
        <v>833760</v>
      </c>
      <c r="G54" s="5">
        <f t="shared" si="1"/>
        <v>367472</v>
      </c>
      <c r="H54" s="26">
        <v>3.86</v>
      </c>
      <c r="I54" s="5">
        <f t="shared" si="4"/>
        <v>2900190</v>
      </c>
      <c r="J54" s="5">
        <f t="shared" si="5"/>
        <v>1178922</v>
      </c>
      <c r="K54" s="26">
        <v>10.47</v>
      </c>
      <c r="L54" s="89">
        <f t="shared" si="2"/>
        <v>1546394</v>
      </c>
      <c r="M54" s="89">
        <f t="shared" si="6"/>
        <v>3733950</v>
      </c>
      <c r="N54" s="90">
        <f t="shared" si="3"/>
        <v>2651474.2000000002</v>
      </c>
      <c r="O54" s="5">
        <f t="shared" si="7"/>
        <v>810600</v>
      </c>
      <c r="P54" s="5">
        <f t="shared" si="8"/>
        <v>2617500</v>
      </c>
      <c r="Q54" s="5">
        <f t="shared" si="9"/>
        <v>3428100</v>
      </c>
      <c r="R54" s="131">
        <f t="shared" si="10"/>
        <v>2345624.2000000002</v>
      </c>
      <c r="S54" s="26">
        <v>0</v>
      </c>
    </row>
    <row r="55" spans="1:19" ht="19.5" x14ac:dyDescent="0.5">
      <c r="A55" s="57" t="s">
        <v>16</v>
      </c>
      <c r="B55" s="57">
        <v>704260</v>
      </c>
      <c r="C55" s="27" t="s">
        <v>970</v>
      </c>
      <c r="D55" s="26"/>
      <c r="E55" s="26">
        <v>14.11</v>
      </c>
      <c r="F55" s="5">
        <f t="shared" si="0"/>
        <v>1032480</v>
      </c>
      <c r="G55" s="5">
        <f t="shared" si="1"/>
        <v>455056</v>
      </c>
      <c r="H55" s="26">
        <v>4.78</v>
      </c>
      <c r="I55" s="5">
        <f t="shared" si="4"/>
        <v>2584410</v>
      </c>
      <c r="J55" s="5">
        <f t="shared" si="5"/>
        <v>1050558</v>
      </c>
      <c r="K55" s="26">
        <v>9.33</v>
      </c>
      <c r="L55" s="89">
        <f t="shared" si="2"/>
        <v>1505614</v>
      </c>
      <c r="M55" s="89">
        <f t="shared" si="6"/>
        <v>3616890</v>
      </c>
      <c r="N55" s="90">
        <f t="shared" si="3"/>
        <v>2562960.2000000002</v>
      </c>
      <c r="O55" s="5">
        <f t="shared" si="7"/>
        <v>1003800</v>
      </c>
      <c r="P55" s="5">
        <f t="shared" si="8"/>
        <v>2332500</v>
      </c>
      <c r="Q55" s="5">
        <f t="shared" si="9"/>
        <v>3336300</v>
      </c>
      <c r="R55" s="131">
        <f t="shared" si="10"/>
        <v>2282370.2000000002</v>
      </c>
      <c r="S55" s="26">
        <v>0</v>
      </c>
    </row>
    <row r="56" spans="1:19" ht="19.5" x14ac:dyDescent="0.5">
      <c r="A56" s="57" t="s">
        <v>16</v>
      </c>
      <c r="B56" s="57">
        <v>704265</v>
      </c>
      <c r="C56" s="27" t="s">
        <v>971</v>
      </c>
      <c r="D56" s="26"/>
      <c r="E56" s="26">
        <v>14.850000000000001</v>
      </c>
      <c r="F56" s="5">
        <f t="shared" si="0"/>
        <v>1086480</v>
      </c>
      <c r="G56" s="5">
        <f t="shared" si="1"/>
        <v>478856</v>
      </c>
      <c r="H56" s="26">
        <v>5.03</v>
      </c>
      <c r="I56" s="5">
        <f t="shared" si="4"/>
        <v>2720140</v>
      </c>
      <c r="J56" s="5">
        <f t="shared" si="5"/>
        <v>1105732</v>
      </c>
      <c r="K56" s="26">
        <v>9.82</v>
      </c>
      <c r="L56" s="89">
        <f t="shared" si="2"/>
        <v>1584588</v>
      </c>
      <c r="M56" s="89">
        <f t="shared" si="6"/>
        <v>3806620</v>
      </c>
      <c r="N56" s="90">
        <f t="shared" si="3"/>
        <v>2697408.4000000004</v>
      </c>
      <c r="O56" s="5">
        <f t="shared" si="7"/>
        <v>1056300</v>
      </c>
      <c r="P56" s="5">
        <f t="shared" si="8"/>
        <v>2455000</v>
      </c>
      <c r="Q56" s="5">
        <f t="shared" si="9"/>
        <v>3511300</v>
      </c>
      <c r="R56" s="131">
        <f t="shared" si="10"/>
        <v>2402088.4000000004</v>
      </c>
      <c r="S56" s="26">
        <v>0</v>
      </c>
    </row>
    <row r="57" spans="1:19" ht="19.5" x14ac:dyDescent="0.5">
      <c r="A57" s="57" t="s">
        <v>16</v>
      </c>
      <c r="B57" s="57">
        <v>704270</v>
      </c>
      <c r="C57" s="27" t="s">
        <v>972</v>
      </c>
      <c r="D57" s="26"/>
      <c r="E57" s="26">
        <v>14.25</v>
      </c>
      <c r="F57" s="5">
        <f t="shared" si="0"/>
        <v>1170720</v>
      </c>
      <c r="G57" s="5">
        <f t="shared" si="1"/>
        <v>515984</v>
      </c>
      <c r="H57" s="26">
        <v>5.42</v>
      </c>
      <c r="I57" s="5">
        <f t="shared" si="4"/>
        <v>2445910</v>
      </c>
      <c r="J57" s="5">
        <f t="shared" si="5"/>
        <v>994258</v>
      </c>
      <c r="K57" s="26">
        <v>8.83</v>
      </c>
      <c r="L57" s="89">
        <f t="shared" si="2"/>
        <v>1510242</v>
      </c>
      <c r="M57" s="89">
        <f t="shared" si="6"/>
        <v>3616630</v>
      </c>
      <c r="N57" s="90">
        <f t="shared" si="3"/>
        <v>2559460.6</v>
      </c>
      <c r="O57" s="5">
        <f t="shared" si="7"/>
        <v>1138200</v>
      </c>
      <c r="P57" s="5">
        <f t="shared" si="8"/>
        <v>2207500</v>
      </c>
      <c r="Q57" s="5">
        <f t="shared" si="9"/>
        <v>3345700</v>
      </c>
      <c r="R57" s="131">
        <f t="shared" si="10"/>
        <v>2288530.6</v>
      </c>
      <c r="S57" s="26">
        <v>0</v>
      </c>
    </row>
    <row r="58" spans="1:19" ht="36.75" x14ac:dyDescent="0.5">
      <c r="A58" s="57" t="s">
        <v>16</v>
      </c>
      <c r="B58" s="57">
        <v>704275</v>
      </c>
      <c r="C58" s="27" t="s">
        <v>973</v>
      </c>
      <c r="D58" s="26"/>
      <c r="E58" s="26">
        <v>14.25</v>
      </c>
      <c r="F58" s="5">
        <f t="shared" si="0"/>
        <v>1170720</v>
      </c>
      <c r="G58" s="5">
        <f t="shared" si="1"/>
        <v>515984</v>
      </c>
      <c r="H58" s="26">
        <v>5.42</v>
      </c>
      <c r="I58" s="5">
        <f t="shared" si="4"/>
        <v>2445910</v>
      </c>
      <c r="J58" s="5">
        <f t="shared" si="5"/>
        <v>994258</v>
      </c>
      <c r="K58" s="26">
        <v>8.83</v>
      </c>
      <c r="L58" s="89">
        <f t="shared" si="2"/>
        <v>1510242</v>
      </c>
      <c r="M58" s="89">
        <f t="shared" si="6"/>
        <v>3616630</v>
      </c>
      <c r="N58" s="90">
        <f t="shared" si="3"/>
        <v>2559460.6</v>
      </c>
      <c r="O58" s="5">
        <f t="shared" si="7"/>
        <v>1138200</v>
      </c>
      <c r="P58" s="5">
        <f t="shared" si="8"/>
        <v>2207500</v>
      </c>
      <c r="Q58" s="5">
        <f t="shared" si="9"/>
        <v>3345700</v>
      </c>
      <c r="R58" s="131">
        <f t="shared" si="10"/>
        <v>2288530.6</v>
      </c>
      <c r="S58" s="26">
        <v>0</v>
      </c>
    </row>
    <row r="59" spans="1:19" ht="36.75" x14ac:dyDescent="0.5">
      <c r="A59" s="57" t="s">
        <v>16</v>
      </c>
      <c r="B59" s="57">
        <v>704280</v>
      </c>
      <c r="C59" s="27" t="s">
        <v>974</v>
      </c>
      <c r="D59" s="26"/>
      <c r="E59" s="26">
        <v>14.25</v>
      </c>
      <c r="F59" s="5">
        <f t="shared" si="0"/>
        <v>1170720</v>
      </c>
      <c r="G59" s="5">
        <f t="shared" si="1"/>
        <v>515984</v>
      </c>
      <c r="H59" s="26">
        <v>5.42</v>
      </c>
      <c r="I59" s="5">
        <f t="shared" si="4"/>
        <v>2445910</v>
      </c>
      <c r="J59" s="5">
        <f t="shared" si="5"/>
        <v>994258</v>
      </c>
      <c r="K59" s="26">
        <v>8.83</v>
      </c>
      <c r="L59" s="89">
        <f t="shared" si="2"/>
        <v>1510242</v>
      </c>
      <c r="M59" s="89">
        <f t="shared" si="6"/>
        <v>3616630</v>
      </c>
      <c r="N59" s="90">
        <f t="shared" si="3"/>
        <v>2559460.6</v>
      </c>
      <c r="O59" s="5">
        <f t="shared" si="7"/>
        <v>1138200</v>
      </c>
      <c r="P59" s="5">
        <f t="shared" si="8"/>
        <v>2207500</v>
      </c>
      <c r="Q59" s="5">
        <f t="shared" si="9"/>
        <v>3345700</v>
      </c>
      <c r="R59" s="131">
        <f t="shared" si="10"/>
        <v>2288530.6</v>
      </c>
      <c r="S59" s="26">
        <v>0</v>
      </c>
    </row>
    <row r="60" spans="1:19" ht="36.75" x14ac:dyDescent="0.5">
      <c r="A60" s="57" t="s">
        <v>16</v>
      </c>
      <c r="B60" s="57">
        <v>704285</v>
      </c>
      <c r="C60" s="27" t="s">
        <v>975</v>
      </c>
      <c r="D60" s="26"/>
      <c r="E60" s="26">
        <v>14.25</v>
      </c>
      <c r="F60" s="5">
        <f t="shared" si="0"/>
        <v>1170720</v>
      </c>
      <c r="G60" s="5">
        <f t="shared" si="1"/>
        <v>515984</v>
      </c>
      <c r="H60" s="26">
        <v>5.42</v>
      </c>
      <c r="I60" s="5">
        <f t="shared" si="4"/>
        <v>2445910</v>
      </c>
      <c r="J60" s="5">
        <f t="shared" si="5"/>
        <v>994258</v>
      </c>
      <c r="K60" s="26">
        <v>8.83</v>
      </c>
      <c r="L60" s="89">
        <f t="shared" si="2"/>
        <v>1510242</v>
      </c>
      <c r="M60" s="89">
        <f t="shared" si="6"/>
        <v>3616630</v>
      </c>
      <c r="N60" s="90">
        <f t="shared" si="3"/>
        <v>2559460.6</v>
      </c>
      <c r="O60" s="5">
        <f t="shared" si="7"/>
        <v>1138200</v>
      </c>
      <c r="P60" s="5">
        <f t="shared" si="8"/>
        <v>2207500</v>
      </c>
      <c r="Q60" s="5">
        <f t="shared" si="9"/>
        <v>3345700</v>
      </c>
      <c r="R60" s="131">
        <f t="shared" si="10"/>
        <v>2288530.6</v>
      </c>
      <c r="S60" s="26">
        <v>0</v>
      </c>
    </row>
    <row r="61" spans="1:19" ht="19.5" x14ac:dyDescent="0.5">
      <c r="A61" s="57" t="s">
        <v>16</v>
      </c>
      <c r="B61" s="57">
        <v>704290</v>
      </c>
      <c r="C61" s="27" t="s">
        <v>976</v>
      </c>
      <c r="D61" s="26"/>
      <c r="E61" s="26">
        <v>14.25</v>
      </c>
      <c r="F61" s="5">
        <f t="shared" si="0"/>
        <v>1170720</v>
      </c>
      <c r="G61" s="5">
        <f t="shared" si="1"/>
        <v>515984</v>
      </c>
      <c r="H61" s="26">
        <v>5.42</v>
      </c>
      <c r="I61" s="5">
        <f t="shared" si="4"/>
        <v>2445910</v>
      </c>
      <c r="J61" s="5">
        <f t="shared" si="5"/>
        <v>994258</v>
      </c>
      <c r="K61" s="26">
        <v>8.83</v>
      </c>
      <c r="L61" s="89">
        <f t="shared" si="2"/>
        <v>1510242</v>
      </c>
      <c r="M61" s="89">
        <f t="shared" si="6"/>
        <v>3616630</v>
      </c>
      <c r="N61" s="90">
        <f t="shared" si="3"/>
        <v>2559460.6</v>
      </c>
      <c r="O61" s="5">
        <f t="shared" si="7"/>
        <v>1138200</v>
      </c>
      <c r="P61" s="5">
        <f t="shared" si="8"/>
        <v>2207500</v>
      </c>
      <c r="Q61" s="5">
        <f t="shared" si="9"/>
        <v>3345700</v>
      </c>
      <c r="R61" s="131">
        <f t="shared" si="10"/>
        <v>2288530.6</v>
      </c>
      <c r="S61" s="26">
        <v>0</v>
      </c>
    </row>
    <row r="62" spans="1:19" ht="19.5" x14ac:dyDescent="0.5">
      <c r="A62" s="57" t="s">
        <v>16</v>
      </c>
      <c r="B62" s="57">
        <v>704295</v>
      </c>
      <c r="C62" s="27" t="s">
        <v>977</v>
      </c>
      <c r="D62" s="26"/>
      <c r="E62" s="26">
        <v>14.25</v>
      </c>
      <c r="F62" s="5">
        <f t="shared" si="0"/>
        <v>1170720</v>
      </c>
      <c r="G62" s="5">
        <f t="shared" si="1"/>
        <v>515984</v>
      </c>
      <c r="H62" s="26">
        <v>5.42</v>
      </c>
      <c r="I62" s="5">
        <f t="shared" si="4"/>
        <v>2445910</v>
      </c>
      <c r="J62" s="5">
        <f t="shared" si="5"/>
        <v>994258</v>
      </c>
      <c r="K62" s="26">
        <v>8.83</v>
      </c>
      <c r="L62" s="89">
        <f t="shared" si="2"/>
        <v>1510242</v>
      </c>
      <c r="M62" s="89">
        <f t="shared" si="6"/>
        <v>3616630</v>
      </c>
      <c r="N62" s="90">
        <f t="shared" si="3"/>
        <v>2559460.6</v>
      </c>
      <c r="O62" s="5">
        <f t="shared" si="7"/>
        <v>1138200</v>
      </c>
      <c r="P62" s="5">
        <f t="shared" si="8"/>
        <v>2207500</v>
      </c>
      <c r="Q62" s="5">
        <f t="shared" si="9"/>
        <v>3345700</v>
      </c>
      <c r="R62" s="131">
        <f t="shared" si="10"/>
        <v>2288530.6</v>
      </c>
      <c r="S62" s="26">
        <v>0</v>
      </c>
    </row>
    <row r="63" spans="1:19" ht="19.5" x14ac:dyDescent="0.5">
      <c r="A63" s="57" t="s">
        <v>16</v>
      </c>
      <c r="B63" s="57">
        <v>704300</v>
      </c>
      <c r="C63" s="27" t="s">
        <v>978</v>
      </c>
      <c r="D63" s="26"/>
      <c r="E63" s="26">
        <v>14.25</v>
      </c>
      <c r="F63" s="5">
        <f t="shared" si="0"/>
        <v>1170720</v>
      </c>
      <c r="G63" s="5">
        <f t="shared" si="1"/>
        <v>515984</v>
      </c>
      <c r="H63" s="26">
        <v>5.42</v>
      </c>
      <c r="I63" s="5">
        <f t="shared" si="4"/>
        <v>2445910</v>
      </c>
      <c r="J63" s="5">
        <f t="shared" si="5"/>
        <v>994258</v>
      </c>
      <c r="K63" s="26">
        <v>8.83</v>
      </c>
      <c r="L63" s="89">
        <f t="shared" si="2"/>
        <v>1510242</v>
      </c>
      <c r="M63" s="89">
        <f t="shared" si="6"/>
        <v>3616630</v>
      </c>
      <c r="N63" s="90">
        <f t="shared" si="3"/>
        <v>2559460.6</v>
      </c>
      <c r="O63" s="5">
        <f t="shared" si="7"/>
        <v>1138200</v>
      </c>
      <c r="P63" s="5">
        <f t="shared" si="8"/>
        <v>2207500</v>
      </c>
      <c r="Q63" s="5">
        <f t="shared" si="9"/>
        <v>3345700</v>
      </c>
      <c r="R63" s="131">
        <f t="shared" si="10"/>
        <v>2288530.6</v>
      </c>
      <c r="S63" s="26">
        <v>0</v>
      </c>
    </row>
    <row r="64" spans="1:19" ht="19.5" x14ac:dyDescent="0.5">
      <c r="A64" s="57" t="s">
        <v>16</v>
      </c>
      <c r="B64" s="57">
        <v>704305</v>
      </c>
      <c r="C64" s="27" t="s">
        <v>979</v>
      </c>
      <c r="D64" s="26"/>
      <c r="E64" s="26">
        <v>14.25</v>
      </c>
      <c r="F64" s="5">
        <f t="shared" si="0"/>
        <v>1170720</v>
      </c>
      <c r="G64" s="5">
        <f t="shared" si="1"/>
        <v>515984</v>
      </c>
      <c r="H64" s="26">
        <v>5.42</v>
      </c>
      <c r="I64" s="5">
        <f t="shared" si="4"/>
        <v>2445910</v>
      </c>
      <c r="J64" s="5">
        <f t="shared" si="5"/>
        <v>994258</v>
      </c>
      <c r="K64" s="26">
        <v>8.83</v>
      </c>
      <c r="L64" s="89">
        <f t="shared" si="2"/>
        <v>1510242</v>
      </c>
      <c r="M64" s="89">
        <f t="shared" si="6"/>
        <v>3616630</v>
      </c>
      <c r="N64" s="90">
        <f t="shared" si="3"/>
        <v>2559460.6</v>
      </c>
      <c r="O64" s="5">
        <f t="shared" si="7"/>
        <v>1138200</v>
      </c>
      <c r="P64" s="5">
        <f t="shared" si="8"/>
        <v>2207500</v>
      </c>
      <c r="Q64" s="5">
        <f t="shared" si="9"/>
        <v>3345700</v>
      </c>
      <c r="R64" s="131">
        <f t="shared" si="10"/>
        <v>2288530.6</v>
      </c>
      <c r="S64" s="26">
        <v>0</v>
      </c>
    </row>
    <row r="65" spans="1:19" ht="45" x14ac:dyDescent="0.5">
      <c r="A65" s="57" t="s">
        <v>49</v>
      </c>
      <c r="B65" s="57">
        <v>704310</v>
      </c>
      <c r="C65" s="56" t="s">
        <v>980</v>
      </c>
      <c r="D65" s="26"/>
      <c r="E65" s="26">
        <v>30</v>
      </c>
      <c r="F65" s="5">
        <f t="shared" si="0"/>
        <v>1728000</v>
      </c>
      <c r="G65" s="5">
        <f t="shared" si="1"/>
        <v>761600</v>
      </c>
      <c r="H65" s="26">
        <v>8</v>
      </c>
      <c r="I65" s="5">
        <f t="shared" si="4"/>
        <v>6094000</v>
      </c>
      <c r="J65" s="5">
        <f t="shared" si="5"/>
        <v>2477200</v>
      </c>
      <c r="K65" s="26">
        <v>22</v>
      </c>
      <c r="L65" s="89">
        <f t="shared" si="2"/>
        <v>3238800</v>
      </c>
      <c r="M65" s="89">
        <f t="shared" si="6"/>
        <v>7822000</v>
      </c>
      <c r="N65" s="90">
        <f t="shared" si="3"/>
        <v>5554840</v>
      </c>
      <c r="O65" s="5">
        <f t="shared" si="7"/>
        <v>1680000</v>
      </c>
      <c r="P65" s="5">
        <f t="shared" si="8"/>
        <v>5500000</v>
      </c>
      <c r="Q65" s="5">
        <f t="shared" si="9"/>
        <v>7180000</v>
      </c>
      <c r="R65" s="131">
        <f t="shared" si="10"/>
        <v>4912840</v>
      </c>
      <c r="S65" s="26">
        <v>0</v>
      </c>
    </row>
    <row r="66" spans="1:19" ht="45" x14ac:dyDescent="0.5">
      <c r="A66" s="57" t="s">
        <v>49</v>
      </c>
      <c r="B66" s="57">
        <v>704312</v>
      </c>
      <c r="C66" s="56" t="s">
        <v>981</v>
      </c>
      <c r="D66" s="26"/>
      <c r="E66" s="26">
        <v>15</v>
      </c>
      <c r="F66" s="5">
        <f t="shared" si="0"/>
        <v>864000</v>
      </c>
      <c r="G66" s="5">
        <f t="shared" si="1"/>
        <v>380800</v>
      </c>
      <c r="H66" s="26">
        <v>4</v>
      </c>
      <c r="I66" s="5">
        <f t="shared" si="4"/>
        <v>3047000</v>
      </c>
      <c r="J66" s="5">
        <f t="shared" si="5"/>
        <v>1238600</v>
      </c>
      <c r="K66" s="26">
        <v>11</v>
      </c>
      <c r="L66" s="89">
        <f t="shared" si="2"/>
        <v>1619400</v>
      </c>
      <c r="M66" s="89">
        <f t="shared" si="6"/>
        <v>3911000</v>
      </c>
      <c r="N66" s="90">
        <f t="shared" si="3"/>
        <v>2777420</v>
      </c>
      <c r="O66" s="5">
        <f t="shared" si="7"/>
        <v>840000</v>
      </c>
      <c r="P66" s="5">
        <f t="shared" si="8"/>
        <v>2750000</v>
      </c>
      <c r="Q66" s="5">
        <f t="shared" si="9"/>
        <v>3590000</v>
      </c>
      <c r="R66" s="131">
        <f t="shared" si="10"/>
        <v>2456420</v>
      </c>
      <c r="S66" s="26">
        <v>0</v>
      </c>
    </row>
    <row r="67" spans="1:19" ht="45" x14ac:dyDescent="0.5">
      <c r="A67" s="57" t="s">
        <v>49</v>
      </c>
      <c r="B67" s="57">
        <v>704314</v>
      </c>
      <c r="C67" s="56" t="s">
        <v>982</v>
      </c>
      <c r="D67" s="26"/>
      <c r="E67" s="26">
        <v>30</v>
      </c>
      <c r="F67" s="5">
        <f t="shared" ref="F67:F72" si="11">H67*216000</f>
        <v>1728000</v>
      </c>
      <c r="G67" s="5">
        <f t="shared" ref="G67:G72" si="12">H67*95200</f>
        <v>761600</v>
      </c>
      <c r="H67" s="26">
        <v>8</v>
      </c>
      <c r="I67" s="5">
        <f t="shared" si="4"/>
        <v>6094000</v>
      </c>
      <c r="J67" s="5">
        <f t="shared" si="5"/>
        <v>2477200</v>
      </c>
      <c r="K67" s="26">
        <v>22</v>
      </c>
      <c r="L67" s="89">
        <f t="shared" ref="L67:L72" si="13">J67+G67</f>
        <v>3238800</v>
      </c>
      <c r="M67" s="89">
        <f t="shared" ref="M67:M72" si="14">I67+F67</f>
        <v>7822000</v>
      </c>
      <c r="N67" s="90">
        <f t="shared" ref="N67:N72" si="15">M67-(L67*70%)</f>
        <v>5554840</v>
      </c>
      <c r="O67" s="5">
        <f t="shared" si="7"/>
        <v>1680000</v>
      </c>
      <c r="P67" s="5">
        <f t="shared" si="8"/>
        <v>5500000</v>
      </c>
      <c r="Q67" s="5">
        <f t="shared" si="9"/>
        <v>7180000</v>
      </c>
      <c r="R67" s="131">
        <f t="shared" si="10"/>
        <v>4912840</v>
      </c>
      <c r="S67" s="26">
        <v>0</v>
      </c>
    </row>
    <row r="68" spans="1:19" ht="45" x14ac:dyDescent="0.5">
      <c r="A68" s="57" t="s">
        <v>49</v>
      </c>
      <c r="B68" s="57">
        <v>704316</v>
      </c>
      <c r="C68" s="56" t="s">
        <v>983</v>
      </c>
      <c r="D68" s="26"/>
      <c r="E68" s="26">
        <v>21</v>
      </c>
      <c r="F68" s="5">
        <f t="shared" si="11"/>
        <v>972000</v>
      </c>
      <c r="G68" s="5">
        <f t="shared" si="12"/>
        <v>428400</v>
      </c>
      <c r="H68" s="26">
        <v>4.5</v>
      </c>
      <c r="I68" s="5">
        <f>K68*277000</f>
        <v>4570500</v>
      </c>
      <c r="J68" s="5">
        <f>112600*K68</f>
        <v>1857900</v>
      </c>
      <c r="K68" s="26">
        <v>16.5</v>
      </c>
      <c r="L68" s="89">
        <f t="shared" si="13"/>
        <v>2286300</v>
      </c>
      <c r="M68" s="89">
        <f t="shared" si="14"/>
        <v>5542500</v>
      </c>
      <c r="N68" s="90">
        <f t="shared" si="15"/>
        <v>3942090</v>
      </c>
      <c r="O68" s="5">
        <f t="shared" ref="O68:O72" si="16">H68*210000</f>
        <v>945000</v>
      </c>
      <c r="P68" s="5">
        <f t="shared" ref="P68:P72" si="17">K68*250000</f>
        <v>4125000</v>
      </c>
      <c r="Q68" s="5">
        <f t="shared" ref="Q68:Q72" si="18">O68+P68</f>
        <v>5070000</v>
      </c>
      <c r="R68" s="131">
        <f t="shared" ref="R68:R72" si="19">Q68-(L68*70%)</f>
        <v>3469590</v>
      </c>
      <c r="S68" s="26">
        <v>0</v>
      </c>
    </row>
    <row r="69" spans="1:19" ht="45" x14ac:dyDescent="0.5">
      <c r="A69" s="57" t="s">
        <v>49</v>
      </c>
      <c r="B69" s="57">
        <v>704318</v>
      </c>
      <c r="C69" s="56" t="s">
        <v>984</v>
      </c>
      <c r="D69" s="26"/>
      <c r="E69" s="26">
        <v>25</v>
      </c>
      <c r="F69" s="5">
        <f t="shared" si="11"/>
        <v>1080000</v>
      </c>
      <c r="G69" s="5">
        <f t="shared" si="12"/>
        <v>476000</v>
      </c>
      <c r="H69" s="26">
        <v>5</v>
      </c>
      <c r="I69" s="5">
        <f>K69*277000</f>
        <v>5540000</v>
      </c>
      <c r="J69" s="5">
        <f>112600*K69</f>
        <v>2252000</v>
      </c>
      <c r="K69" s="26">
        <v>20</v>
      </c>
      <c r="L69" s="89">
        <f t="shared" si="13"/>
        <v>2728000</v>
      </c>
      <c r="M69" s="89">
        <f t="shared" si="14"/>
        <v>6620000</v>
      </c>
      <c r="N69" s="90">
        <f t="shared" si="15"/>
        <v>4710400</v>
      </c>
      <c r="O69" s="5">
        <f t="shared" si="16"/>
        <v>1050000</v>
      </c>
      <c r="P69" s="5">
        <f t="shared" si="17"/>
        <v>5000000</v>
      </c>
      <c r="Q69" s="5">
        <f t="shared" si="18"/>
        <v>6050000</v>
      </c>
      <c r="R69" s="131">
        <f t="shared" si="19"/>
        <v>4140400</v>
      </c>
      <c r="S69" s="26">
        <v>0</v>
      </c>
    </row>
    <row r="70" spans="1:19" ht="59.25" x14ac:dyDescent="0.5">
      <c r="A70" s="57" t="s">
        <v>49</v>
      </c>
      <c r="B70" s="57">
        <v>704320</v>
      </c>
      <c r="C70" s="56" t="s">
        <v>985</v>
      </c>
      <c r="D70" s="26"/>
      <c r="E70" s="26">
        <v>15</v>
      </c>
      <c r="F70" s="5">
        <f t="shared" si="11"/>
        <v>864000</v>
      </c>
      <c r="G70" s="5">
        <f t="shared" si="12"/>
        <v>380800</v>
      </c>
      <c r="H70" s="26">
        <v>4</v>
      </c>
      <c r="I70" s="5">
        <f>K70*277000</f>
        <v>3047000</v>
      </c>
      <c r="J70" s="5">
        <f>112600*K70</f>
        <v>1238600</v>
      </c>
      <c r="K70" s="26">
        <v>11</v>
      </c>
      <c r="L70" s="89">
        <f t="shared" si="13"/>
        <v>1619400</v>
      </c>
      <c r="M70" s="89">
        <f t="shared" si="14"/>
        <v>3911000</v>
      </c>
      <c r="N70" s="90">
        <f t="shared" si="15"/>
        <v>2777420</v>
      </c>
      <c r="O70" s="5">
        <f t="shared" si="16"/>
        <v>840000</v>
      </c>
      <c r="P70" s="5">
        <f t="shared" si="17"/>
        <v>2750000</v>
      </c>
      <c r="Q70" s="5">
        <f t="shared" si="18"/>
        <v>3590000</v>
      </c>
      <c r="R70" s="131">
        <f t="shared" si="19"/>
        <v>2456420</v>
      </c>
      <c r="S70" s="26">
        <v>0</v>
      </c>
    </row>
    <row r="71" spans="1:19" ht="59.25" x14ac:dyDescent="0.5">
      <c r="A71" s="57" t="s">
        <v>49</v>
      </c>
      <c r="B71" s="57">
        <v>704322</v>
      </c>
      <c r="C71" s="56" t="s">
        <v>986</v>
      </c>
      <c r="D71" s="26"/>
      <c r="E71" s="26">
        <v>30</v>
      </c>
      <c r="F71" s="5">
        <f t="shared" si="11"/>
        <v>1728000</v>
      </c>
      <c r="G71" s="5">
        <f t="shared" si="12"/>
        <v>761600</v>
      </c>
      <c r="H71" s="26">
        <v>8</v>
      </c>
      <c r="I71" s="5">
        <f>K71*277000</f>
        <v>6094000</v>
      </c>
      <c r="J71" s="5">
        <f>112600*K71</f>
        <v>2477200</v>
      </c>
      <c r="K71" s="26">
        <v>22</v>
      </c>
      <c r="L71" s="89">
        <f t="shared" si="13"/>
        <v>3238800</v>
      </c>
      <c r="M71" s="89">
        <f t="shared" si="14"/>
        <v>7822000</v>
      </c>
      <c r="N71" s="90">
        <f t="shared" si="15"/>
        <v>5554840</v>
      </c>
      <c r="O71" s="5">
        <f t="shared" si="16"/>
        <v>1680000</v>
      </c>
      <c r="P71" s="5">
        <f t="shared" si="17"/>
        <v>5500000</v>
      </c>
      <c r="Q71" s="5">
        <f t="shared" si="18"/>
        <v>7180000</v>
      </c>
      <c r="R71" s="131">
        <f t="shared" si="19"/>
        <v>4912840</v>
      </c>
      <c r="S71" s="26">
        <v>0</v>
      </c>
    </row>
    <row r="72" spans="1:19" ht="58.5" x14ac:dyDescent="0.5">
      <c r="A72" s="57" t="s">
        <v>16</v>
      </c>
      <c r="B72" s="57">
        <v>704350</v>
      </c>
      <c r="C72" s="56" t="s">
        <v>987</v>
      </c>
      <c r="D72" s="26"/>
      <c r="E72" s="26"/>
      <c r="F72" s="5">
        <f t="shared" si="11"/>
        <v>0</v>
      </c>
      <c r="G72" s="5">
        <f t="shared" si="12"/>
        <v>0</v>
      </c>
      <c r="H72" s="26">
        <v>0</v>
      </c>
      <c r="I72" s="5">
        <f>K72*277000</f>
        <v>0</v>
      </c>
      <c r="J72" s="5">
        <f>112600*K72</f>
        <v>0</v>
      </c>
      <c r="K72" s="26"/>
      <c r="L72" s="89">
        <f t="shared" si="13"/>
        <v>0</v>
      </c>
      <c r="M72" s="89">
        <f t="shared" si="14"/>
        <v>0</v>
      </c>
      <c r="N72" s="90">
        <f t="shared" si="15"/>
        <v>0</v>
      </c>
      <c r="O72" s="5">
        <f t="shared" si="16"/>
        <v>0</v>
      </c>
      <c r="P72" s="5">
        <f t="shared" si="17"/>
        <v>0</v>
      </c>
      <c r="Q72" s="5">
        <f t="shared" si="18"/>
        <v>0</v>
      </c>
      <c r="R72" s="131">
        <f t="shared" si="19"/>
        <v>0</v>
      </c>
      <c r="S72" s="26" t="s">
        <v>120</v>
      </c>
    </row>
  </sheetData>
  <mergeCells count="1">
    <mergeCell ref="A1:S1"/>
  </mergeCells>
  <pageMargins left="0.31496062992125984" right="0.31496062992125984" top="0.74803149606299213" bottom="0" header="0.31496062992125984" footer="0.11811023622047245"/>
  <pageSetup paperSize="9" scale="9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1213"/>
  <sheetViews>
    <sheetView rightToLeft="1" zoomScaleNormal="100" workbookViewId="0">
      <selection activeCell="F4" sqref="F4"/>
    </sheetView>
  </sheetViews>
  <sheetFormatPr defaultRowHeight="18" x14ac:dyDescent="0.45"/>
  <cols>
    <col min="1" max="1" width="9.140625" style="180"/>
    <col min="2" max="2" width="11.28515625" style="192" bestFit="1" customWidth="1"/>
    <col min="3" max="3" width="31" style="180" customWidth="1"/>
    <col min="4" max="4" width="21.42578125" style="180" customWidth="1"/>
    <col min="5" max="5" width="7.140625" style="180" customWidth="1"/>
    <col min="6" max="6" width="5.7109375" style="180" customWidth="1"/>
    <col min="7" max="7" width="14.140625" style="180" customWidth="1"/>
    <col min="8" max="8" width="7.28515625" style="180" customWidth="1"/>
    <col min="9" max="9" width="5.85546875" style="180" customWidth="1"/>
    <col min="10" max="10" width="9.140625" style="180" hidden="1" customWidth="1"/>
    <col min="11" max="11" width="7.7109375" style="180" customWidth="1"/>
    <col min="12" max="12" width="10.7109375" style="180" customWidth="1"/>
    <col min="13" max="13" width="11.42578125" style="180" customWidth="1"/>
    <col min="14" max="14" width="14.28515625" style="180" customWidth="1"/>
    <col min="15" max="15" width="6" style="180" customWidth="1"/>
    <col min="16" max="16" width="11.42578125" style="180" customWidth="1"/>
    <col min="17" max="17" width="9.140625" style="180" customWidth="1"/>
    <col min="18" max="18" width="11" style="180" customWidth="1"/>
    <col min="19" max="19" width="10.42578125" style="180" customWidth="1"/>
    <col min="20" max="16384" width="9.140625" style="180"/>
  </cols>
  <sheetData>
    <row r="1" spans="1:25" ht="28.5" customHeight="1" thickBot="1" x14ac:dyDescent="0.65">
      <c r="A1" s="201" t="s">
        <v>2131</v>
      </c>
      <c r="B1" s="202"/>
      <c r="C1" s="202"/>
      <c r="D1" s="202"/>
      <c r="E1" s="202"/>
      <c r="F1" s="202"/>
      <c r="G1" s="202"/>
      <c r="H1" s="202"/>
      <c r="I1" s="202"/>
      <c r="J1" s="202"/>
      <c r="K1" s="202"/>
      <c r="L1" s="202"/>
      <c r="M1" s="202"/>
      <c r="N1" s="202"/>
      <c r="O1" s="202"/>
      <c r="P1" s="202"/>
      <c r="Q1" s="202"/>
      <c r="R1" s="202"/>
      <c r="S1" s="203"/>
    </row>
    <row r="2" spans="1:25" ht="40.5" customHeight="1" x14ac:dyDescent="0.5">
      <c r="A2" s="181" t="s">
        <v>1</v>
      </c>
      <c r="B2" s="182" t="s">
        <v>305</v>
      </c>
      <c r="C2" s="183" t="s">
        <v>306</v>
      </c>
      <c r="D2" s="181" t="s">
        <v>4</v>
      </c>
      <c r="E2" s="181" t="s">
        <v>307</v>
      </c>
      <c r="F2" s="181" t="s">
        <v>362</v>
      </c>
      <c r="G2" s="181" t="s">
        <v>363</v>
      </c>
      <c r="H2" s="181" t="s">
        <v>310</v>
      </c>
      <c r="I2" s="181" t="s">
        <v>364</v>
      </c>
      <c r="J2" s="181" t="s">
        <v>365</v>
      </c>
      <c r="K2" s="181" t="s">
        <v>7</v>
      </c>
      <c r="L2" s="181" t="s">
        <v>313</v>
      </c>
      <c r="M2" s="181" t="s">
        <v>916</v>
      </c>
      <c r="N2" s="184" t="s">
        <v>2129</v>
      </c>
      <c r="O2" s="181" t="s">
        <v>8</v>
      </c>
      <c r="P2" s="181" t="s">
        <v>354</v>
      </c>
      <c r="Q2" s="185" t="s">
        <v>355</v>
      </c>
      <c r="R2" s="185" t="s">
        <v>304</v>
      </c>
      <c r="S2" s="185" t="s">
        <v>2130</v>
      </c>
    </row>
    <row r="3" spans="1:25" ht="19.5" x14ac:dyDescent="0.5">
      <c r="A3" s="14" t="s">
        <v>16</v>
      </c>
      <c r="B3" s="186">
        <v>800005</v>
      </c>
      <c r="C3" s="15" t="s">
        <v>990</v>
      </c>
      <c r="D3" s="14"/>
      <c r="E3" s="187">
        <v>7.0000000000000007E-2</v>
      </c>
      <c r="F3" s="187">
        <f t="shared" ref="F3:F66" si="0">H3*216000</f>
        <v>0</v>
      </c>
      <c r="G3" s="187">
        <f t="shared" ref="G3:G66" si="1">H3*95200</f>
        <v>0</v>
      </c>
      <c r="H3" s="187">
        <v>0</v>
      </c>
      <c r="I3" s="187">
        <f>K3*277000</f>
        <v>19390.000000000004</v>
      </c>
      <c r="J3" s="187">
        <f>112600*K3</f>
        <v>7882.0000000000009</v>
      </c>
      <c r="K3" s="187">
        <v>7.0000000000000007E-2</v>
      </c>
      <c r="L3" s="187">
        <f t="shared" ref="L3:L66" si="2">J3+G3</f>
        <v>7882.0000000000009</v>
      </c>
      <c r="M3" s="187">
        <f t="shared" ref="M3:M66" si="3">I3+F3</f>
        <v>19390.000000000004</v>
      </c>
      <c r="N3" s="187">
        <f t="shared" ref="N3:N66" si="4">M3-(L3*70%)</f>
        <v>13872.600000000002</v>
      </c>
      <c r="O3" s="187">
        <v>0</v>
      </c>
      <c r="P3" s="187">
        <f>H3*210000</f>
        <v>0</v>
      </c>
      <c r="Q3" s="187">
        <f>K3*240000</f>
        <v>16800</v>
      </c>
      <c r="R3" s="187">
        <f>P3+Q3</f>
        <v>16800</v>
      </c>
      <c r="S3" s="187">
        <f>R3-(L3*70%)</f>
        <v>11282.599999999999</v>
      </c>
    </row>
    <row r="4" spans="1:25" ht="78" x14ac:dyDescent="0.5">
      <c r="A4" s="14" t="s">
        <v>16</v>
      </c>
      <c r="B4" s="186">
        <v>800010</v>
      </c>
      <c r="C4" s="15" t="s">
        <v>991</v>
      </c>
      <c r="D4" s="14" t="s">
        <v>992</v>
      </c>
      <c r="E4" s="187">
        <v>0.15000000000000002</v>
      </c>
      <c r="F4" s="187">
        <f t="shared" si="0"/>
        <v>21600</v>
      </c>
      <c r="G4" s="187">
        <f t="shared" si="1"/>
        <v>9520</v>
      </c>
      <c r="H4" s="187">
        <v>0.1</v>
      </c>
      <c r="I4" s="187">
        <f t="shared" ref="I4:I67" si="5">K4*277000</f>
        <v>13850</v>
      </c>
      <c r="J4" s="187">
        <f t="shared" ref="J4:J67" si="6">112600*K4</f>
        <v>5630</v>
      </c>
      <c r="K4" s="187">
        <v>0.05</v>
      </c>
      <c r="L4" s="187">
        <f t="shared" si="2"/>
        <v>15150</v>
      </c>
      <c r="M4" s="187">
        <f t="shared" si="3"/>
        <v>35450</v>
      </c>
      <c r="N4" s="187">
        <f t="shared" si="4"/>
        <v>24845</v>
      </c>
      <c r="O4" s="187">
        <v>0</v>
      </c>
      <c r="P4" s="187">
        <f t="shared" ref="P4:P67" si="7">H4*210000</f>
        <v>21000</v>
      </c>
      <c r="Q4" s="187">
        <f t="shared" ref="Q4:Q67" si="8">K4*240000</f>
        <v>12000</v>
      </c>
      <c r="R4" s="187">
        <f t="shared" ref="R4:R67" si="9">P4+Q4</f>
        <v>33000</v>
      </c>
      <c r="S4" s="187">
        <f t="shared" ref="S4:S67" si="10">R4-(L4*70%)</f>
        <v>22395</v>
      </c>
      <c r="Y4" s="188"/>
    </row>
    <row r="5" spans="1:25" ht="39" x14ac:dyDescent="0.5">
      <c r="A5" s="14" t="s">
        <v>16</v>
      </c>
      <c r="B5" s="186">
        <v>800012</v>
      </c>
      <c r="C5" s="15" t="s">
        <v>993</v>
      </c>
      <c r="D5" s="14"/>
      <c r="E5" s="187">
        <v>0.3</v>
      </c>
      <c r="F5" s="187">
        <f t="shared" si="0"/>
        <v>32400</v>
      </c>
      <c r="G5" s="187">
        <f t="shared" si="1"/>
        <v>14280</v>
      </c>
      <c r="H5" s="187">
        <v>0.15</v>
      </c>
      <c r="I5" s="187">
        <f t="shared" si="5"/>
        <v>41550</v>
      </c>
      <c r="J5" s="187">
        <f t="shared" si="6"/>
        <v>16890</v>
      </c>
      <c r="K5" s="187">
        <v>0.15</v>
      </c>
      <c r="L5" s="187">
        <f t="shared" si="2"/>
        <v>31170</v>
      </c>
      <c r="M5" s="187">
        <f t="shared" si="3"/>
        <v>73950</v>
      </c>
      <c r="N5" s="187">
        <f t="shared" si="4"/>
        <v>52131</v>
      </c>
      <c r="O5" s="187">
        <v>0</v>
      </c>
      <c r="P5" s="187">
        <f t="shared" si="7"/>
        <v>31500</v>
      </c>
      <c r="Q5" s="187">
        <f t="shared" si="8"/>
        <v>36000</v>
      </c>
      <c r="R5" s="187">
        <f t="shared" si="9"/>
        <v>67500</v>
      </c>
      <c r="S5" s="187">
        <f t="shared" si="10"/>
        <v>45681</v>
      </c>
    </row>
    <row r="6" spans="1:25" ht="19.5" x14ac:dyDescent="0.5">
      <c r="A6" s="14" t="s">
        <v>16</v>
      </c>
      <c r="B6" s="186">
        <v>800015</v>
      </c>
      <c r="C6" s="15" t="s">
        <v>994</v>
      </c>
      <c r="D6" s="14"/>
      <c r="E6" s="187">
        <v>0.3</v>
      </c>
      <c r="F6" s="187">
        <f t="shared" si="0"/>
        <v>54000</v>
      </c>
      <c r="G6" s="187">
        <f t="shared" si="1"/>
        <v>23800</v>
      </c>
      <c r="H6" s="187">
        <v>0.25</v>
      </c>
      <c r="I6" s="187">
        <f t="shared" si="5"/>
        <v>13850</v>
      </c>
      <c r="J6" s="187">
        <f t="shared" si="6"/>
        <v>5630</v>
      </c>
      <c r="K6" s="187">
        <v>0.05</v>
      </c>
      <c r="L6" s="187">
        <f t="shared" si="2"/>
        <v>29430</v>
      </c>
      <c r="M6" s="187">
        <f t="shared" si="3"/>
        <v>67850</v>
      </c>
      <c r="N6" s="187">
        <f t="shared" si="4"/>
        <v>47249</v>
      </c>
      <c r="O6" s="187">
        <v>0</v>
      </c>
      <c r="P6" s="187">
        <f t="shared" si="7"/>
        <v>52500</v>
      </c>
      <c r="Q6" s="187">
        <f t="shared" si="8"/>
        <v>12000</v>
      </c>
      <c r="R6" s="187">
        <f t="shared" si="9"/>
        <v>64500</v>
      </c>
      <c r="S6" s="187">
        <f t="shared" si="10"/>
        <v>43899</v>
      </c>
    </row>
    <row r="7" spans="1:25" ht="39" x14ac:dyDescent="0.5">
      <c r="A7" s="14" t="s">
        <v>16</v>
      </c>
      <c r="B7" s="186">
        <v>800017</v>
      </c>
      <c r="C7" s="15" t="s">
        <v>995</v>
      </c>
      <c r="D7" s="14"/>
      <c r="E7" s="187">
        <v>0.4</v>
      </c>
      <c r="F7" s="187">
        <f t="shared" si="0"/>
        <v>54000</v>
      </c>
      <c r="G7" s="187">
        <f t="shared" si="1"/>
        <v>23800</v>
      </c>
      <c r="H7" s="187">
        <v>0.25</v>
      </c>
      <c r="I7" s="187">
        <f t="shared" si="5"/>
        <v>41550</v>
      </c>
      <c r="J7" s="187">
        <f t="shared" si="6"/>
        <v>16890</v>
      </c>
      <c r="K7" s="187">
        <v>0.15</v>
      </c>
      <c r="L7" s="187">
        <f t="shared" si="2"/>
        <v>40690</v>
      </c>
      <c r="M7" s="187">
        <f t="shared" si="3"/>
        <v>95550</v>
      </c>
      <c r="N7" s="187">
        <f t="shared" si="4"/>
        <v>67067</v>
      </c>
      <c r="O7" s="187">
        <v>0</v>
      </c>
      <c r="P7" s="187">
        <f t="shared" si="7"/>
        <v>52500</v>
      </c>
      <c r="Q7" s="187">
        <f t="shared" si="8"/>
        <v>36000</v>
      </c>
      <c r="R7" s="187">
        <f t="shared" si="9"/>
        <v>88500</v>
      </c>
      <c r="S7" s="187">
        <f t="shared" si="10"/>
        <v>60017</v>
      </c>
    </row>
    <row r="8" spans="1:25" ht="39" x14ac:dyDescent="0.5">
      <c r="A8" s="14" t="s">
        <v>16</v>
      </c>
      <c r="B8" s="186">
        <v>800020</v>
      </c>
      <c r="C8" s="15" t="s">
        <v>996</v>
      </c>
      <c r="D8" s="14"/>
      <c r="E8" s="187">
        <v>0.2</v>
      </c>
      <c r="F8" s="187">
        <f t="shared" si="0"/>
        <v>21600</v>
      </c>
      <c r="G8" s="187">
        <f t="shared" si="1"/>
        <v>9520</v>
      </c>
      <c r="H8" s="187">
        <v>0.1</v>
      </c>
      <c r="I8" s="187">
        <f t="shared" si="5"/>
        <v>27700</v>
      </c>
      <c r="J8" s="187">
        <f t="shared" si="6"/>
        <v>11260</v>
      </c>
      <c r="K8" s="187">
        <v>0.1</v>
      </c>
      <c r="L8" s="187">
        <f t="shared" si="2"/>
        <v>20780</v>
      </c>
      <c r="M8" s="187">
        <f t="shared" si="3"/>
        <v>49300</v>
      </c>
      <c r="N8" s="187">
        <f t="shared" si="4"/>
        <v>34754</v>
      </c>
      <c r="O8" s="187">
        <v>0</v>
      </c>
      <c r="P8" s="187">
        <f t="shared" si="7"/>
        <v>21000</v>
      </c>
      <c r="Q8" s="187">
        <f t="shared" si="8"/>
        <v>24000</v>
      </c>
      <c r="R8" s="187">
        <f t="shared" si="9"/>
        <v>45000</v>
      </c>
      <c r="S8" s="187">
        <f t="shared" si="10"/>
        <v>30454</v>
      </c>
    </row>
    <row r="9" spans="1:25" ht="19.5" x14ac:dyDescent="0.5">
      <c r="A9" s="14" t="s">
        <v>16</v>
      </c>
      <c r="B9" s="186">
        <v>800025</v>
      </c>
      <c r="C9" s="15" t="s">
        <v>997</v>
      </c>
      <c r="D9" s="14"/>
      <c r="E9" s="187">
        <v>0.1</v>
      </c>
      <c r="F9" s="187">
        <f t="shared" si="0"/>
        <v>10800</v>
      </c>
      <c r="G9" s="187">
        <f t="shared" si="1"/>
        <v>4760</v>
      </c>
      <c r="H9" s="187">
        <v>0.05</v>
      </c>
      <c r="I9" s="187">
        <f t="shared" si="5"/>
        <v>13850</v>
      </c>
      <c r="J9" s="187">
        <f t="shared" si="6"/>
        <v>5630</v>
      </c>
      <c r="K9" s="187">
        <v>0.05</v>
      </c>
      <c r="L9" s="187">
        <f t="shared" si="2"/>
        <v>10390</v>
      </c>
      <c r="M9" s="187">
        <f t="shared" si="3"/>
        <v>24650</v>
      </c>
      <c r="N9" s="187">
        <f t="shared" si="4"/>
        <v>17377</v>
      </c>
      <c r="O9" s="187">
        <v>0</v>
      </c>
      <c r="P9" s="187">
        <f t="shared" si="7"/>
        <v>10500</v>
      </c>
      <c r="Q9" s="187">
        <f t="shared" si="8"/>
        <v>12000</v>
      </c>
      <c r="R9" s="187">
        <f t="shared" si="9"/>
        <v>22500</v>
      </c>
      <c r="S9" s="187">
        <f t="shared" si="10"/>
        <v>15227</v>
      </c>
    </row>
    <row r="10" spans="1:25" ht="39" x14ac:dyDescent="0.5">
      <c r="A10" s="14" t="s">
        <v>16</v>
      </c>
      <c r="B10" s="186">
        <v>800030</v>
      </c>
      <c r="C10" s="15" t="s">
        <v>998</v>
      </c>
      <c r="D10" s="14"/>
      <c r="E10" s="187">
        <v>0.11</v>
      </c>
      <c r="F10" s="187">
        <f t="shared" si="0"/>
        <v>6480</v>
      </c>
      <c r="G10" s="187">
        <f t="shared" si="1"/>
        <v>2856</v>
      </c>
      <c r="H10" s="187">
        <v>0.03</v>
      </c>
      <c r="I10" s="187">
        <f t="shared" si="5"/>
        <v>22160</v>
      </c>
      <c r="J10" s="187">
        <f t="shared" si="6"/>
        <v>9008</v>
      </c>
      <c r="K10" s="187">
        <v>0.08</v>
      </c>
      <c r="L10" s="187">
        <f t="shared" si="2"/>
        <v>11864</v>
      </c>
      <c r="M10" s="187">
        <f t="shared" si="3"/>
        <v>28640</v>
      </c>
      <c r="N10" s="187">
        <f t="shared" si="4"/>
        <v>20335.2</v>
      </c>
      <c r="O10" s="187">
        <v>0</v>
      </c>
      <c r="P10" s="187">
        <f t="shared" si="7"/>
        <v>6300</v>
      </c>
      <c r="Q10" s="187">
        <f t="shared" si="8"/>
        <v>19200</v>
      </c>
      <c r="R10" s="187">
        <f t="shared" si="9"/>
        <v>25500</v>
      </c>
      <c r="S10" s="187">
        <f t="shared" si="10"/>
        <v>17195.2</v>
      </c>
    </row>
    <row r="11" spans="1:25" ht="39" x14ac:dyDescent="0.5">
      <c r="A11" s="14" t="s">
        <v>16</v>
      </c>
      <c r="B11" s="186">
        <v>800035</v>
      </c>
      <c r="C11" s="15" t="s">
        <v>999</v>
      </c>
      <c r="D11" s="14"/>
      <c r="E11" s="187">
        <v>0.19</v>
      </c>
      <c r="F11" s="187">
        <f t="shared" si="0"/>
        <v>6480</v>
      </c>
      <c r="G11" s="187">
        <f t="shared" si="1"/>
        <v>2856</v>
      </c>
      <c r="H11" s="187">
        <v>0.03</v>
      </c>
      <c r="I11" s="187">
        <f t="shared" si="5"/>
        <v>44320</v>
      </c>
      <c r="J11" s="187">
        <f t="shared" si="6"/>
        <v>18016</v>
      </c>
      <c r="K11" s="187">
        <v>0.16</v>
      </c>
      <c r="L11" s="187">
        <f t="shared" si="2"/>
        <v>20872</v>
      </c>
      <c r="M11" s="187">
        <f t="shared" si="3"/>
        <v>50800</v>
      </c>
      <c r="N11" s="187">
        <f t="shared" si="4"/>
        <v>36189.599999999999</v>
      </c>
      <c r="O11" s="187">
        <v>0</v>
      </c>
      <c r="P11" s="187">
        <f t="shared" si="7"/>
        <v>6300</v>
      </c>
      <c r="Q11" s="187">
        <f t="shared" si="8"/>
        <v>38400</v>
      </c>
      <c r="R11" s="187">
        <f t="shared" si="9"/>
        <v>44700</v>
      </c>
      <c r="S11" s="187">
        <f t="shared" si="10"/>
        <v>30089.599999999999</v>
      </c>
    </row>
    <row r="12" spans="1:25" ht="39" x14ac:dyDescent="0.5">
      <c r="A12" s="14" t="s">
        <v>16</v>
      </c>
      <c r="B12" s="186">
        <v>800040</v>
      </c>
      <c r="C12" s="15" t="s">
        <v>1000</v>
      </c>
      <c r="D12" s="14"/>
      <c r="E12" s="187">
        <v>0.24000000000000002</v>
      </c>
      <c r="F12" s="187">
        <f t="shared" si="0"/>
        <v>8640</v>
      </c>
      <c r="G12" s="187">
        <f t="shared" si="1"/>
        <v>3808</v>
      </c>
      <c r="H12" s="187">
        <v>0.04</v>
      </c>
      <c r="I12" s="187">
        <f t="shared" si="5"/>
        <v>55400</v>
      </c>
      <c r="J12" s="187">
        <f t="shared" si="6"/>
        <v>22520</v>
      </c>
      <c r="K12" s="187">
        <v>0.2</v>
      </c>
      <c r="L12" s="187">
        <f t="shared" si="2"/>
        <v>26328</v>
      </c>
      <c r="M12" s="187">
        <f t="shared" si="3"/>
        <v>64040</v>
      </c>
      <c r="N12" s="187">
        <f t="shared" si="4"/>
        <v>45610.400000000001</v>
      </c>
      <c r="O12" s="187">
        <v>0</v>
      </c>
      <c r="P12" s="187">
        <f t="shared" si="7"/>
        <v>8400</v>
      </c>
      <c r="Q12" s="187">
        <f t="shared" si="8"/>
        <v>48000</v>
      </c>
      <c r="R12" s="187">
        <f t="shared" si="9"/>
        <v>56400</v>
      </c>
      <c r="S12" s="187">
        <f t="shared" si="10"/>
        <v>37970.400000000001</v>
      </c>
    </row>
    <row r="13" spans="1:25" ht="39" x14ac:dyDescent="0.5">
      <c r="A13" s="14" t="s">
        <v>16</v>
      </c>
      <c r="B13" s="186">
        <v>800045</v>
      </c>
      <c r="C13" s="15" t="s">
        <v>1001</v>
      </c>
      <c r="D13" s="14"/>
      <c r="E13" s="187">
        <v>0.2</v>
      </c>
      <c r="F13" s="187">
        <f t="shared" si="0"/>
        <v>21600</v>
      </c>
      <c r="G13" s="187">
        <f t="shared" si="1"/>
        <v>9520</v>
      </c>
      <c r="H13" s="187">
        <v>0.1</v>
      </c>
      <c r="I13" s="187">
        <f t="shared" si="5"/>
        <v>27700</v>
      </c>
      <c r="J13" s="187">
        <f t="shared" si="6"/>
        <v>11260</v>
      </c>
      <c r="K13" s="187">
        <v>0.1</v>
      </c>
      <c r="L13" s="187">
        <f t="shared" si="2"/>
        <v>20780</v>
      </c>
      <c r="M13" s="187">
        <f t="shared" si="3"/>
        <v>49300</v>
      </c>
      <c r="N13" s="187">
        <f t="shared" si="4"/>
        <v>34754</v>
      </c>
      <c r="O13" s="187">
        <v>0</v>
      </c>
      <c r="P13" s="187">
        <f t="shared" si="7"/>
        <v>21000</v>
      </c>
      <c r="Q13" s="187">
        <f t="shared" si="8"/>
        <v>24000</v>
      </c>
      <c r="R13" s="187">
        <f t="shared" si="9"/>
        <v>45000</v>
      </c>
      <c r="S13" s="187">
        <f t="shared" si="10"/>
        <v>30454</v>
      </c>
    </row>
    <row r="14" spans="1:25" ht="52.5" customHeight="1" x14ac:dyDescent="0.5">
      <c r="A14" s="14" t="s">
        <v>16</v>
      </c>
      <c r="B14" s="186">
        <v>800200</v>
      </c>
      <c r="C14" s="30" t="s">
        <v>2330</v>
      </c>
      <c r="D14" s="14"/>
      <c r="E14" s="187">
        <v>0.19</v>
      </c>
      <c r="F14" s="187">
        <f t="shared" si="0"/>
        <v>10800</v>
      </c>
      <c r="G14" s="187">
        <f t="shared" si="1"/>
        <v>4760</v>
      </c>
      <c r="H14" s="187">
        <v>0.05</v>
      </c>
      <c r="I14" s="187">
        <f t="shared" si="5"/>
        <v>38780.000000000007</v>
      </c>
      <c r="J14" s="187">
        <f t="shared" si="6"/>
        <v>15764.000000000002</v>
      </c>
      <c r="K14" s="187">
        <v>0.14000000000000001</v>
      </c>
      <c r="L14" s="187">
        <f t="shared" si="2"/>
        <v>20524</v>
      </c>
      <c r="M14" s="187">
        <f t="shared" si="3"/>
        <v>49580.000000000007</v>
      </c>
      <c r="N14" s="187">
        <f t="shared" si="4"/>
        <v>35213.200000000012</v>
      </c>
      <c r="O14" s="187">
        <v>0</v>
      </c>
      <c r="P14" s="187">
        <f t="shared" si="7"/>
        <v>10500</v>
      </c>
      <c r="Q14" s="187">
        <f t="shared" si="8"/>
        <v>33600</v>
      </c>
      <c r="R14" s="187">
        <f t="shared" si="9"/>
        <v>44100</v>
      </c>
      <c r="S14" s="187">
        <f t="shared" si="10"/>
        <v>29733.200000000001</v>
      </c>
    </row>
    <row r="15" spans="1:25" ht="39" x14ac:dyDescent="0.5">
      <c r="A15" s="14" t="s">
        <v>16</v>
      </c>
      <c r="B15" s="186">
        <v>800205</v>
      </c>
      <c r="C15" s="15" t="s">
        <v>1002</v>
      </c>
      <c r="D15" s="14"/>
      <c r="E15" s="187">
        <v>0.08</v>
      </c>
      <c r="F15" s="187">
        <f t="shared" si="0"/>
        <v>4320</v>
      </c>
      <c r="G15" s="187">
        <f t="shared" si="1"/>
        <v>1904</v>
      </c>
      <c r="H15" s="187">
        <v>0.02</v>
      </c>
      <c r="I15" s="187">
        <f t="shared" si="5"/>
        <v>16620</v>
      </c>
      <c r="J15" s="187">
        <f t="shared" si="6"/>
        <v>6756</v>
      </c>
      <c r="K15" s="187">
        <v>0.06</v>
      </c>
      <c r="L15" s="187">
        <f t="shared" si="2"/>
        <v>8660</v>
      </c>
      <c r="M15" s="187">
        <f t="shared" si="3"/>
        <v>20940</v>
      </c>
      <c r="N15" s="187">
        <f t="shared" si="4"/>
        <v>14878</v>
      </c>
      <c r="O15" s="187">
        <v>0</v>
      </c>
      <c r="P15" s="187">
        <f t="shared" si="7"/>
        <v>4200</v>
      </c>
      <c r="Q15" s="187">
        <f t="shared" si="8"/>
        <v>14400</v>
      </c>
      <c r="R15" s="187">
        <f t="shared" si="9"/>
        <v>18600</v>
      </c>
      <c r="S15" s="187">
        <f t="shared" si="10"/>
        <v>12538</v>
      </c>
    </row>
    <row r="16" spans="1:25" ht="39" x14ac:dyDescent="0.5">
      <c r="A16" s="14" t="s">
        <v>16</v>
      </c>
      <c r="B16" s="186">
        <v>800210</v>
      </c>
      <c r="C16" s="15" t="s">
        <v>1003</v>
      </c>
      <c r="D16" s="14"/>
      <c r="E16" s="187">
        <v>0.08</v>
      </c>
      <c r="F16" s="187">
        <f t="shared" si="0"/>
        <v>4320</v>
      </c>
      <c r="G16" s="187">
        <f t="shared" si="1"/>
        <v>1904</v>
      </c>
      <c r="H16" s="187">
        <v>0.02</v>
      </c>
      <c r="I16" s="187">
        <f t="shared" si="5"/>
        <v>16620</v>
      </c>
      <c r="J16" s="187">
        <f t="shared" si="6"/>
        <v>6756</v>
      </c>
      <c r="K16" s="187">
        <v>0.06</v>
      </c>
      <c r="L16" s="187">
        <f t="shared" si="2"/>
        <v>8660</v>
      </c>
      <c r="M16" s="187">
        <f t="shared" si="3"/>
        <v>20940</v>
      </c>
      <c r="N16" s="187">
        <f t="shared" si="4"/>
        <v>14878</v>
      </c>
      <c r="O16" s="187">
        <v>0</v>
      </c>
      <c r="P16" s="187">
        <f t="shared" si="7"/>
        <v>4200</v>
      </c>
      <c r="Q16" s="187">
        <f t="shared" si="8"/>
        <v>14400</v>
      </c>
      <c r="R16" s="187">
        <f t="shared" si="9"/>
        <v>18600</v>
      </c>
      <c r="S16" s="187">
        <f t="shared" si="10"/>
        <v>12538</v>
      </c>
    </row>
    <row r="17" spans="1:19" ht="19.5" x14ac:dyDescent="0.5">
      <c r="A17" s="14" t="s">
        <v>16</v>
      </c>
      <c r="B17" s="186">
        <v>800215</v>
      </c>
      <c r="C17" s="15" t="s">
        <v>1004</v>
      </c>
      <c r="D17" s="14"/>
      <c r="E17" s="187">
        <v>0.08</v>
      </c>
      <c r="F17" s="187">
        <f t="shared" si="0"/>
        <v>4320</v>
      </c>
      <c r="G17" s="187">
        <f t="shared" si="1"/>
        <v>1904</v>
      </c>
      <c r="H17" s="187">
        <v>0.02</v>
      </c>
      <c r="I17" s="187">
        <f t="shared" si="5"/>
        <v>16620</v>
      </c>
      <c r="J17" s="187">
        <f t="shared" si="6"/>
        <v>6756</v>
      </c>
      <c r="K17" s="187">
        <v>0.06</v>
      </c>
      <c r="L17" s="187">
        <f t="shared" si="2"/>
        <v>8660</v>
      </c>
      <c r="M17" s="187">
        <f t="shared" si="3"/>
        <v>20940</v>
      </c>
      <c r="N17" s="187">
        <f t="shared" si="4"/>
        <v>14878</v>
      </c>
      <c r="O17" s="187">
        <v>0</v>
      </c>
      <c r="P17" s="187">
        <f t="shared" si="7"/>
        <v>4200</v>
      </c>
      <c r="Q17" s="187">
        <f t="shared" si="8"/>
        <v>14400</v>
      </c>
      <c r="R17" s="187">
        <f t="shared" si="9"/>
        <v>18600</v>
      </c>
      <c r="S17" s="187">
        <f t="shared" si="10"/>
        <v>12538</v>
      </c>
    </row>
    <row r="18" spans="1:19" ht="58.5" x14ac:dyDescent="0.5">
      <c r="A18" s="14" t="s">
        <v>16</v>
      </c>
      <c r="B18" s="186">
        <v>800220</v>
      </c>
      <c r="C18" s="15" t="s">
        <v>1005</v>
      </c>
      <c r="D18" s="14"/>
      <c r="E18" s="187">
        <v>0.16999999999999998</v>
      </c>
      <c r="F18" s="187">
        <f t="shared" si="0"/>
        <v>10800</v>
      </c>
      <c r="G18" s="187">
        <f t="shared" si="1"/>
        <v>4760</v>
      </c>
      <c r="H18" s="187">
        <v>0.05</v>
      </c>
      <c r="I18" s="187">
        <f t="shared" si="5"/>
        <v>33240</v>
      </c>
      <c r="J18" s="187">
        <f t="shared" si="6"/>
        <v>13512</v>
      </c>
      <c r="K18" s="187">
        <v>0.12</v>
      </c>
      <c r="L18" s="187">
        <f t="shared" si="2"/>
        <v>18272</v>
      </c>
      <c r="M18" s="187">
        <f t="shared" si="3"/>
        <v>44040</v>
      </c>
      <c r="N18" s="187">
        <f t="shared" si="4"/>
        <v>31249.599999999999</v>
      </c>
      <c r="O18" s="187">
        <v>0</v>
      </c>
      <c r="P18" s="187">
        <f t="shared" si="7"/>
        <v>10500</v>
      </c>
      <c r="Q18" s="187">
        <f t="shared" si="8"/>
        <v>28800</v>
      </c>
      <c r="R18" s="187">
        <f t="shared" si="9"/>
        <v>39300</v>
      </c>
      <c r="S18" s="187">
        <f t="shared" si="10"/>
        <v>26509.599999999999</v>
      </c>
    </row>
    <row r="19" spans="1:19" ht="39" x14ac:dyDescent="0.5">
      <c r="A19" s="14" t="s">
        <v>16</v>
      </c>
      <c r="B19" s="186">
        <v>800225</v>
      </c>
      <c r="C19" s="15" t="s">
        <v>1006</v>
      </c>
      <c r="D19" s="14"/>
      <c r="E19" s="187">
        <v>0.19</v>
      </c>
      <c r="F19" s="187">
        <f t="shared" si="0"/>
        <v>10800</v>
      </c>
      <c r="G19" s="187">
        <f t="shared" si="1"/>
        <v>4760</v>
      </c>
      <c r="H19" s="187">
        <v>0.05</v>
      </c>
      <c r="I19" s="187">
        <f t="shared" si="5"/>
        <v>38780.000000000007</v>
      </c>
      <c r="J19" s="187">
        <f t="shared" si="6"/>
        <v>15764.000000000002</v>
      </c>
      <c r="K19" s="187">
        <v>0.14000000000000001</v>
      </c>
      <c r="L19" s="187">
        <f t="shared" si="2"/>
        <v>20524</v>
      </c>
      <c r="M19" s="187">
        <f t="shared" si="3"/>
        <v>49580.000000000007</v>
      </c>
      <c r="N19" s="187">
        <f t="shared" si="4"/>
        <v>35213.200000000012</v>
      </c>
      <c r="O19" s="187">
        <v>0</v>
      </c>
      <c r="P19" s="187">
        <f t="shared" si="7"/>
        <v>10500</v>
      </c>
      <c r="Q19" s="187">
        <f t="shared" si="8"/>
        <v>33600</v>
      </c>
      <c r="R19" s="187">
        <f t="shared" si="9"/>
        <v>44100</v>
      </c>
      <c r="S19" s="187">
        <f t="shared" si="10"/>
        <v>29733.200000000001</v>
      </c>
    </row>
    <row r="20" spans="1:19" ht="58.5" x14ac:dyDescent="0.5">
      <c r="A20" s="14" t="s">
        <v>16</v>
      </c>
      <c r="B20" s="186">
        <v>800230</v>
      </c>
      <c r="C20" s="15" t="s">
        <v>1007</v>
      </c>
      <c r="D20" s="14"/>
      <c r="E20" s="187">
        <v>0.16</v>
      </c>
      <c r="F20" s="187">
        <f t="shared" si="0"/>
        <v>8640</v>
      </c>
      <c r="G20" s="187">
        <f t="shared" si="1"/>
        <v>3808</v>
      </c>
      <c r="H20" s="187">
        <v>0.04</v>
      </c>
      <c r="I20" s="187">
        <f t="shared" si="5"/>
        <v>33240</v>
      </c>
      <c r="J20" s="187">
        <f t="shared" si="6"/>
        <v>13512</v>
      </c>
      <c r="K20" s="187">
        <v>0.12</v>
      </c>
      <c r="L20" s="187">
        <f t="shared" si="2"/>
        <v>17320</v>
      </c>
      <c r="M20" s="187">
        <f t="shared" si="3"/>
        <v>41880</v>
      </c>
      <c r="N20" s="187">
        <f t="shared" si="4"/>
        <v>29756</v>
      </c>
      <c r="O20" s="187">
        <v>0</v>
      </c>
      <c r="P20" s="187">
        <f t="shared" si="7"/>
        <v>8400</v>
      </c>
      <c r="Q20" s="187">
        <f t="shared" si="8"/>
        <v>28800</v>
      </c>
      <c r="R20" s="187">
        <f t="shared" si="9"/>
        <v>37200</v>
      </c>
      <c r="S20" s="187">
        <f t="shared" si="10"/>
        <v>25076</v>
      </c>
    </row>
    <row r="21" spans="1:19" ht="58.5" x14ac:dyDescent="0.5">
      <c r="A21" s="14" t="s">
        <v>16</v>
      </c>
      <c r="B21" s="186">
        <v>800235</v>
      </c>
      <c r="C21" s="15" t="s">
        <v>1008</v>
      </c>
      <c r="D21" s="14"/>
      <c r="E21" s="187">
        <v>0.14000000000000001</v>
      </c>
      <c r="F21" s="187">
        <f t="shared" si="0"/>
        <v>6480</v>
      </c>
      <c r="G21" s="187">
        <f t="shared" si="1"/>
        <v>2856</v>
      </c>
      <c r="H21" s="187">
        <v>0.03</v>
      </c>
      <c r="I21" s="187">
        <f t="shared" si="5"/>
        <v>30470</v>
      </c>
      <c r="J21" s="187">
        <f t="shared" si="6"/>
        <v>12386</v>
      </c>
      <c r="K21" s="187">
        <v>0.11</v>
      </c>
      <c r="L21" s="187">
        <f t="shared" si="2"/>
        <v>15242</v>
      </c>
      <c r="M21" s="187">
        <f t="shared" si="3"/>
        <v>36950</v>
      </c>
      <c r="N21" s="187">
        <f t="shared" si="4"/>
        <v>26280.6</v>
      </c>
      <c r="O21" s="187">
        <v>0</v>
      </c>
      <c r="P21" s="187">
        <f t="shared" si="7"/>
        <v>6300</v>
      </c>
      <c r="Q21" s="187">
        <f t="shared" si="8"/>
        <v>26400</v>
      </c>
      <c r="R21" s="187">
        <f t="shared" si="9"/>
        <v>32700</v>
      </c>
      <c r="S21" s="187">
        <f t="shared" si="10"/>
        <v>22030.6</v>
      </c>
    </row>
    <row r="22" spans="1:19" ht="19.5" x14ac:dyDescent="0.5">
      <c r="A22" s="14" t="s">
        <v>16</v>
      </c>
      <c r="B22" s="186">
        <v>800240</v>
      </c>
      <c r="C22" s="15" t="s">
        <v>1009</v>
      </c>
      <c r="D22" s="14"/>
      <c r="E22" s="187">
        <v>0.14000000000000001</v>
      </c>
      <c r="F22" s="187">
        <f t="shared" si="0"/>
        <v>6480</v>
      </c>
      <c r="G22" s="187">
        <f t="shared" si="1"/>
        <v>2856</v>
      </c>
      <c r="H22" s="187">
        <v>0.03</v>
      </c>
      <c r="I22" s="187">
        <f t="shared" si="5"/>
        <v>30470</v>
      </c>
      <c r="J22" s="187">
        <f t="shared" si="6"/>
        <v>12386</v>
      </c>
      <c r="K22" s="187">
        <v>0.11</v>
      </c>
      <c r="L22" s="187">
        <f t="shared" si="2"/>
        <v>15242</v>
      </c>
      <c r="M22" s="187">
        <f t="shared" si="3"/>
        <v>36950</v>
      </c>
      <c r="N22" s="187">
        <f t="shared" si="4"/>
        <v>26280.6</v>
      </c>
      <c r="O22" s="187">
        <v>0</v>
      </c>
      <c r="P22" s="187">
        <f t="shared" si="7"/>
        <v>6300</v>
      </c>
      <c r="Q22" s="187">
        <f t="shared" si="8"/>
        <v>26400</v>
      </c>
      <c r="R22" s="187">
        <f t="shared" si="9"/>
        <v>32700</v>
      </c>
      <c r="S22" s="187">
        <f t="shared" si="10"/>
        <v>22030.6</v>
      </c>
    </row>
    <row r="23" spans="1:19" ht="19.5" x14ac:dyDescent="0.5">
      <c r="A23" s="14" t="s">
        <v>16</v>
      </c>
      <c r="B23" s="186">
        <v>800250</v>
      </c>
      <c r="C23" s="15" t="s">
        <v>1010</v>
      </c>
      <c r="D23" s="14"/>
      <c r="E23" s="187">
        <v>0.14000000000000001</v>
      </c>
      <c r="F23" s="187">
        <f t="shared" si="0"/>
        <v>6480</v>
      </c>
      <c r="G23" s="187">
        <f t="shared" si="1"/>
        <v>2856</v>
      </c>
      <c r="H23" s="187">
        <v>0.03</v>
      </c>
      <c r="I23" s="187">
        <f t="shared" si="5"/>
        <v>30470</v>
      </c>
      <c r="J23" s="187">
        <f t="shared" si="6"/>
        <v>12386</v>
      </c>
      <c r="K23" s="187">
        <v>0.11</v>
      </c>
      <c r="L23" s="187">
        <f t="shared" si="2"/>
        <v>15242</v>
      </c>
      <c r="M23" s="187">
        <f t="shared" si="3"/>
        <v>36950</v>
      </c>
      <c r="N23" s="187">
        <f t="shared" si="4"/>
        <v>26280.6</v>
      </c>
      <c r="O23" s="187">
        <v>0</v>
      </c>
      <c r="P23" s="187">
        <f t="shared" si="7"/>
        <v>6300</v>
      </c>
      <c r="Q23" s="187">
        <f t="shared" si="8"/>
        <v>26400</v>
      </c>
      <c r="R23" s="187">
        <f t="shared" si="9"/>
        <v>32700</v>
      </c>
      <c r="S23" s="187">
        <f t="shared" si="10"/>
        <v>22030.6</v>
      </c>
    </row>
    <row r="24" spans="1:19" ht="78" x14ac:dyDescent="0.5">
      <c r="A24" s="14" t="s">
        <v>16</v>
      </c>
      <c r="B24" s="186">
        <v>800255</v>
      </c>
      <c r="C24" s="15" t="s">
        <v>1011</v>
      </c>
      <c r="D24" s="14"/>
      <c r="E24" s="187">
        <v>0.22</v>
      </c>
      <c r="F24" s="187">
        <f t="shared" si="0"/>
        <v>12960</v>
      </c>
      <c r="G24" s="187">
        <f t="shared" si="1"/>
        <v>5712</v>
      </c>
      <c r="H24" s="187">
        <v>0.06</v>
      </c>
      <c r="I24" s="187">
        <f t="shared" si="5"/>
        <v>44320</v>
      </c>
      <c r="J24" s="187">
        <f t="shared" si="6"/>
        <v>18016</v>
      </c>
      <c r="K24" s="187">
        <v>0.16</v>
      </c>
      <c r="L24" s="187">
        <f t="shared" si="2"/>
        <v>23728</v>
      </c>
      <c r="M24" s="187">
        <f t="shared" si="3"/>
        <v>57280</v>
      </c>
      <c r="N24" s="187">
        <f t="shared" si="4"/>
        <v>40670.400000000001</v>
      </c>
      <c r="O24" s="187">
        <v>0</v>
      </c>
      <c r="P24" s="187">
        <f t="shared" si="7"/>
        <v>12600</v>
      </c>
      <c r="Q24" s="187">
        <f t="shared" si="8"/>
        <v>38400</v>
      </c>
      <c r="R24" s="187">
        <f t="shared" si="9"/>
        <v>51000</v>
      </c>
      <c r="S24" s="187">
        <f t="shared" si="10"/>
        <v>34390.400000000001</v>
      </c>
    </row>
    <row r="25" spans="1:19" ht="58.5" x14ac:dyDescent="0.5">
      <c r="A25" s="14" t="s">
        <v>16</v>
      </c>
      <c r="B25" s="186">
        <v>800260</v>
      </c>
      <c r="C25" s="15" t="s">
        <v>1012</v>
      </c>
      <c r="D25" s="14"/>
      <c r="E25" s="187">
        <v>0.31</v>
      </c>
      <c r="F25" s="187">
        <f t="shared" si="0"/>
        <v>10800</v>
      </c>
      <c r="G25" s="187">
        <f t="shared" si="1"/>
        <v>4760</v>
      </c>
      <c r="H25" s="187">
        <v>0.05</v>
      </c>
      <c r="I25" s="187">
        <f t="shared" si="5"/>
        <v>72020</v>
      </c>
      <c r="J25" s="187">
        <f t="shared" si="6"/>
        <v>29276</v>
      </c>
      <c r="K25" s="187">
        <v>0.26</v>
      </c>
      <c r="L25" s="187">
        <f t="shared" si="2"/>
        <v>34036</v>
      </c>
      <c r="M25" s="187">
        <f t="shared" si="3"/>
        <v>82820</v>
      </c>
      <c r="N25" s="187">
        <f t="shared" si="4"/>
        <v>58994.8</v>
      </c>
      <c r="O25" s="187">
        <v>0</v>
      </c>
      <c r="P25" s="187">
        <f t="shared" si="7"/>
        <v>10500</v>
      </c>
      <c r="Q25" s="187">
        <f t="shared" si="8"/>
        <v>62400</v>
      </c>
      <c r="R25" s="187">
        <f t="shared" si="9"/>
        <v>72900</v>
      </c>
      <c r="S25" s="187">
        <f t="shared" si="10"/>
        <v>49074.8</v>
      </c>
    </row>
    <row r="26" spans="1:19" ht="19.5" x14ac:dyDescent="0.5">
      <c r="A26" s="14" t="s">
        <v>16</v>
      </c>
      <c r="B26" s="186">
        <v>800265</v>
      </c>
      <c r="C26" s="15" t="s">
        <v>1013</v>
      </c>
      <c r="D26" s="14"/>
      <c r="E26" s="187">
        <v>0.35</v>
      </c>
      <c r="F26" s="187">
        <f t="shared" si="0"/>
        <v>19440</v>
      </c>
      <c r="G26" s="187">
        <f t="shared" si="1"/>
        <v>8568</v>
      </c>
      <c r="H26" s="187">
        <v>0.09</v>
      </c>
      <c r="I26" s="187">
        <f t="shared" si="5"/>
        <v>72020</v>
      </c>
      <c r="J26" s="187">
        <f t="shared" si="6"/>
        <v>29276</v>
      </c>
      <c r="K26" s="187">
        <v>0.26</v>
      </c>
      <c r="L26" s="187">
        <f t="shared" si="2"/>
        <v>37844</v>
      </c>
      <c r="M26" s="187">
        <f t="shared" si="3"/>
        <v>91460</v>
      </c>
      <c r="N26" s="187">
        <f t="shared" si="4"/>
        <v>64969.2</v>
      </c>
      <c r="O26" s="187">
        <v>0</v>
      </c>
      <c r="P26" s="187">
        <f t="shared" si="7"/>
        <v>18900</v>
      </c>
      <c r="Q26" s="187">
        <f t="shared" si="8"/>
        <v>62400</v>
      </c>
      <c r="R26" s="187">
        <f t="shared" si="9"/>
        <v>81300</v>
      </c>
      <c r="S26" s="187">
        <f t="shared" si="10"/>
        <v>54809.2</v>
      </c>
    </row>
    <row r="27" spans="1:19" ht="19.5" x14ac:dyDescent="0.5">
      <c r="A27" s="14" t="s">
        <v>16</v>
      </c>
      <c r="B27" s="186">
        <v>800266</v>
      </c>
      <c r="C27" s="15" t="s">
        <v>1014</v>
      </c>
      <c r="D27" s="14"/>
      <c r="E27" s="187">
        <v>0.35</v>
      </c>
      <c r="F27" s="187">
        <f t="shared" si="0"/>
        <v>19440</v>
      </c>
      <c r="G27" s="187">
        <f t="shared" si="1"/>
        <v>8568</v>
      </c>
      <c r="H27" s="187">
        <v>0.09</v>
      </c>
      <c r="I27" s="187">
        <f t="shared" si="5"/>
        <v>72020</v>
      </c>
      <c r="J27" s="187">
        <f t="shared" si="6"/>
        <v>29276</v>
      </c>
      <c r="K27" s="187">
        <v>0.26</v>
      </c>
      <c r="L27" s="187">
        <f t="shared" si="2"/>
        <v>37844</v>
      </c>
      <c r="M27" s="187">
        <f t="shared" si="3"/>
        <v>91460</v>
      </c>
      <c r="N27" s="187">
        <f t="shared" si="4"/>
        <v>64969.2</v>
      </c>
      <c r="O27" s="187">
        <v>0</v>
      </c>
      <c r="P27" s="187">
        <f t="shared" si="7"/>
        <v>18900</v>
      </c>
      <c r="Q27" s="187">
        <f t="shared" si="8"/>
        <v>62400</v>
      </c>
      <c r="R27" s="187">
        <f t="shared" si="9"/>
        <v>81300</v>
      </c>
      <c r="S27" s="187">
        <f t="shared" si="10"/>
        <v>54809.2</v>
      </c>
    </row>
    <row r="28" spans="1:19" ht="39" x14ac:dyDescent="0.5">
      <c r="A28" s="14" t="s">
        <v>16</v>
      </c>
      <c r="B28" s="186">
        <v>800270</v>
      </c>
      <c r="C28" s="15" t="s">
        <v>1015</v>
      </c>
      <c r="D28" s="14"/>
      <c r="E28" s="187">
        <v>0.35</v>
      </c>
      <c r="F28" s="187">
        <f t="shared" si="0"/>
        <v>19440</v>
      </c>
      <c r="G28" s="187">
        <f t="shared" si="1"/>
        <v>8568</v>
      </c>
      <c r="H28" s="187">
        <v>0.09</v>
      </c>
      <c r="I28" s="187">
        <f t="shared" si="5"/>
        <v>72020</v>
      </c>
      <c r="J28" s="187">
        <f t="shared" si="6"/>
        <v>29276</v>
      </c>
      <c r="K28" s="187">
        <v>0.26</v>
      </c>
      <c r="L28" s="187">
        <f t="shared" si="2"/>
        <v>37844</v>
      </c>
      <c r="M28" s="187">
        <f t="shared" si="3"/>
        <v>91460</v>
      </c>
      <c r="N28" s="187">
        <f t="shared" si="4"/>
        <v>64969.2</v>
      </c>
      <c r="O28" s="187">
        <v>0</v>
      </c>
      <c r="P28" s="187">
        <f t="shared" si="7"/>
        <v>18900</v>
      </c>
      <c r="Q28" s="187">
        <f t="shared" si="8"/>
        <v>62400</v>
      </c>
      <c r="R28" s="187">
        <f t="shared" si="9"/>
        <v>81300</v>
      </c>
      <c r="S28" s="187">
        <f t="shared" si="10"/>
        <v>54809.2</v>
      </c>
    </row>
    <row r="29" spans="1:19" ht="39" x14ac:dyDescent="0.5">
      <c r="A29" s="14" t="s">
        <v>16</v>
      </c>
      <c r="B29" s="186">
        <v>800275</v>
      </c>
      <c r="C29" s="15" t="s">
        <v>1016</v>
      </c>
      <c r="D29" s="14"/>
      <c r="E29" s="187">
        <v>0.33</v>
      </c>
      <c r="F29" s="187">
        <f t="shared" si="0"/>
        <v>15120.000000000002</v>
      </c>
      <c r="G29" s="187">
        <f t="shared" si="1"/>
        <v>6664.0000000000009</v>
      </c>
      <c r="H29" s="187">
        <v>7.0000000000000007E-2</v>
      </c>
      <c r="I29" s="187">
        <f t="shared" si="5"/>
        <v>72020</v>
      </c>
      <c r="J29" s="187">
        <f t="shared" si="6"/>
        <v>29276</v>
      </c>
      <c r="K29" s="187">
        <v>0.26</v>
      </c>
      <c r="L29" s="187">
        <f t="shared" si="2"/>
        <v>35940</v>
      </c>
      <c r="M29" s="187">
        <f t="shared" si="3"/>
        <v>87140</v>
      </c>
      <c r="N29" s="187">
        <f t="shared" si="4"/>
        <v>61982</v>
      </c>
      <c r="O29" s="187">
        <v>0</v>
      </c>
      <c r="P29" s="187">
        <f t="shared" si="7"/>
        <v>14700.000000000002</v>
      </c>
      <c r="Q29" s="187">
        <f t="shared" si="8"/>
        <v>62400</v>
      </c>
      <c r="R29" s="187">
        <f t="shared" si="9"/>
        <v>77100</v>
      </c>
      <c r="S29" s="187">
        <f t="shared" si="10"/>
        <v>51942</v>
      </c>
    </row>
    <row r="30" spans="1:19" ht="39" x14ac:dyDescent="0.5">
      <c r="A30" s="14" t="s">
        <v>16</v>
      </c>
      <c r="B30" s="186">
        <v>800280</v>
      </c>
      <c r="C30" s="15" t="s">
        <v>1017</v>
      </c>
      <c r="D30" s="14"/>
      <c r="E30" s="187">
        <v>0.15</v>
      </c>
      <c r="F30" s="187">
        <f t="shared" si="0"/>
        <v>6480</v>
      </c>
      <c r="G30" s="187">
        <f t="shared" si="1"/>
        <v>2856</v>
      </c>
      <c r="H30" s="187">
        <v>0.03</v>
      </c>
      <c r="I30" s="187">
        <f t="shared" si="5"/>
        <v>33240</v>
      </c>
      <c r="J30" s="187">
        <f t="shared" si="6"/>
        <v>13512</v>
      </c>
      <c r="K30" s="187">
        <v>0.12</v>
      </c>
      <c r="L30" s="187">
        <f t="shared" si="2"/>
        <v>16368</v>
      </c>
      <c r="M30" s="187">
        <f t="shared" si="3"/>
        <v>39720</v>
      </c>
      <c r="N30" s="187">
        <f t="shared" si="4"/>
        <v>28262.400000000001</v>
      </c>
      <c r="O30" s="187">
        <v>0</v>
      </c>
      <c r="P30" s="187">
        <f t="shared" si="7"/>
        <v>6300</v>
      </c>
      <c r="Q30" s="187">
        <f t="shared" si="8"/>
        <v>28800</v>
      </c>
      <c r="R30" s="187">
        <f t="shared" si="9"/>
        <v>35100</v>
      </c>
      <c r="S30" s="187">
        <f t="shared" si="10"/>
        <v>23642.400000000001</v>
      </c>
    </row>
    <row r="31" spans="1:19" ht="39" x14ac:dyDescent="0.5">
      <c r="A31" s="14" t="s">
        <v>16</v>
      </c>
      <c r="B31" s="186">
        <v>800290</v>
      </c>
      <c r="C31" s="15" t="s">
        <v>1018</v>
      </c>
      <c r="D31" s="14"/>
      <c r="E31" s="187">
        <v>0.16</v>
      </c>
      <c r="F31" s="187">
        <f t="shared" si="0"/>
        <v>8640</v>
      </c>
      <c r="G31" s="187">
        <f t="shared" si="1"/>
        <v>3808</v>
      </c>
      <c r="H31" s="187">
        <v>0.04</v>
      </c>
      <c r="I31" s="187">
        <f t="shared" si="5"/>
        <v>33240</v>
      </c>
      <c r="J31" s="187">
        <f t="shared" si="6"/>
        <v>13512</v>
      </c>
      <c r="K31" s="187">
        <v>0.12</v>
      </c>
      <c r="L31" s="187">
        <f t="shared" si="2"/>
        <v>17320</v>
      </c>
      <c r="M31" s="187">
        <f t="shared" si="3"/>
        <v>41880</v>
      </c>
      <c r="N31" s="187">
        <f t="shared" si="4"/>
        <v>29756</v>
      </c>
      <c r="O31" s="187">
        <v>0</v>
      </c>
      <c r="P31" s="187">
        <f t="shared" si="7"/>
        <v>8400</v>
      </c>
      <c r="Q31" s="187">
        <f t="shared" si="8"/>
        <v>28800</v>
      </c>
      <c r="R31" s="187">
        <f t="shared" si="9"/>
        <v>37200</v>
      </c>
      <c r="S31" s="187">
        <f t="shared" si="10"/>
        <v>25076</v>
      </c>
    </row>
    <row r="32" spans="1:19" ht="39" x14ac:dyDescent="0.5">
      <c r="A32" s="14" t="s">
        <v>49</v>
      </c>
      <c r="B32" s="186">
        <v>800295</v>
      </c>
      <c r="C32" s="15" t="s">
        <v>1019</v>
      </c>
      <c r="D32" s="14"/>
      <c r="E32" s="187">
        <v>0.23</v>
      </c>
      <c r="F32" s="187">
        <f t="shared" si="0"/>
        <v>12960</v>
      </c>
      <c r="G32" s="187">
        <f t="shared" si="1"/>
        <v>5712</v>
      </c>
      <c r="H32" s="187">
        <v>0.06</v>
      </c>
      <c r="I32" s="187">
        <f t="shared" si="5"/>
        <v>47090</v>
      </c>
      <c r="J32" s="187">
        <f t="shared" si="6"/>
        <v>19142</v>
      </c>
      <c r="K32" s="187">
        <v>0.17</v>
      </c>
      <c r="L32" s="187">
        <f t="shared" si="2"/>
        <v>24854</v>
      </c>
      <c r="M32" s="187">
        <f t="shared" si="3"/>
        <v>60050</v>
      </c>
      <c r="N32" s="187">
        <f t="shared" si="4"/>
        <v>42652.2</v>
      </c>
      <c r="O32" s="187">
        <v>0</v>
      </c>
      <c r="P32" s="187">
        <f t="shared" si="7"/>
        <v>12600</v>
      </c>
      <c r="Q32" s="187">
        <f t="shared" si="8"/>
        <v>40800</v>
      </c>
      <c r="R32" s="187">
        <f t="shared" si="9"/>
        <v>53400</v>
      </c>
      <c r="S32" s="187">
        <f t="shared" si="10"/>
        <v>36002.199999999997</v>
      </c>
    </row>
    <row r="33" spans="1:19" ht="39" x14ac:dyDescent="0.5">
      <c r="A33" s="14" t="s">
        <v>49</v>
      </c>
      <c r="B33" s="186">
        <v>800300</v>
      </c>
      <c r="C33" s="15" t="s">
        <v>1020</v>
      </c>
      <c r="D33" s="14"/>
      <c r="E33" s="187">
        <v>0.15</v>
      </c>
      <c r="F33" s="187">
        <f t="shared" si="0"/>
        <v>8640</v>
      </c>
      <c r="G33" s="187">
        <f t="shared" si="1"/>
        <v>3808</v>
      </c>
      <c r="H33" s="187">
        <v>0.04</v>
      </c>
      <c r="I33" s="187">
        <f t="shared" si="5"/>
        <v>30470</v>
      </c>
      <c r="J33" s="187">
        <f t="shared" si="6"/>
        <v>12386</v>
      </c>
      <c r="K33" s="187">
        <v>0.11</v>
      </c>
      <c r="L33" s="187">
        <f t="shared" si="2"/>
        <v>16194</v>
      </c>
      <c r="M33" s="187">
        <f t="shared" si="3"/>
        <v>39110</v>
      </c>
      <c r="N33" s="187">
        <f t="shared" si="4"/>
        <v>27774.2</v>
      </c>
      <c r="O33" s="187">
        <v>0</v>
      </c>
      <c r="P33" s="187">
        <f t="shared" si="7"/>
        <v>8400</v>
      </c>
      <c r="Q33" s="187">
        <f t="shared" si="8"/>
        <v>26400</v>
      </c>
      <c r="R33" s="187">
        <f t="shared" si="9"/>
        <v>34800</v>
      </c>
      <c r="S33" s="187">
        <f t="shared" si="10"/>
        <v>23464.2</v>
      </c>
    </row>
    <row r="34" spans="1:19" ht="19.5" x14ac:dyDescent="0.5">
      <c r="A34" s="14" t="s">
        <v>49</v>
      </c>
      <c r="B34" s="186">
        <v>800305</v>
      </c>
      <c r="C34" s="15" t="s">
        <v>1021</v>
      </c>
      <c r="D34" s="14"/>
      <c r="E34" s="187">
        <v>0.33999999999999997</v>
      </c>
      <c r="F34" s="187">
        <f t="shared" si="0"/>
        <v>19440</v>
      </c>
      <c r="G34" s="187">
        <f t="shared" si="1"/>
        <v>8568</v>
      </c>
      <c r="H34" s="187">
        <v>0.09</v>
      </c>
      <c r="I34" s="187">
        <f t="shared" si="5"/>
        <v>69250</v>
      </c>
      <c r="J34" s="187">
        <f t="shared" si="6"/>
        <v>28150</v>
      </c>
      <c r="K34" s="187">
        <v>0.25</v>
      </c>
      <c r="L34" s="187">
        <f t="shared" si="2"/>
        <v>36718</v>
      </c>
      <c r="M34" s="187">
        <f t="shared" si="3"/>
        <v>88690</v>
      </c>
      <c r="N34" s="187">
        <f t="shared" si="4"/>
        <v>62987.4</v>
      </c>
      <c r="O34" s="187">
        <v>0</v>
      </c>
      <c r="P34" s="187">
        <f t="shared" si="7"/>
        <v>18900</v>
      </c>
      <c r="Q34" s="187">
        <f t="shared" si="8"/>
        <v>60000</v>
      </c>
      <c r="R34" s="187">
        <f t="shared" si="9"/>
        <v>78900</v>
      </c>
      <c r="S34" s="187">
        <f t="shared" si="10"/>
        <v>53197.4</v>
      </c>
    </row>
    <row r="35" spans="1:19" ht="39" x14ac:dyDescent="0.5">
      <c r="A35" s="14" t="s">
        <v>49</v>
      </c>
      <c r="B35" s="186">
        <v>800315</v>
      </c>
      <c r="C35" s="15" t="s">
        <v>1022</v>
      </c>
      <c r="D35" s="14"/>
      <c r="E35" s="187">
        <v>0.56999999999999995</v>
      </c>
      <c r="F35" s="187">
        <f t="shared" si="0"/>
        <v>34560</v>
      </c>
      <c r="G35" s="187">
        <f t="shared" si="1"/>
        <v>15232</v>
      </c>
      <c r="H35" s="187">
        <v>0.16</v>
      </c>
      <c r="I35" s="187">
        <f t="shared" si="5"/>
        <v>113570</v>
      </c>
      <c r="J35" s="187">
        <f t="shared" si="6"/>
        <v>46166</v>
      </c>
      <c r="K35" s="187">
        <v>0.41</v>
      </c>
      <c r="L35" s="187">
        <f t="shared" si="2"/>
        <v>61398</v>
      </c>
      <c r="M35" s="187">
        <f t="shared" si="3"/>
        <v>148130</v>
      </c>
      <c r="N35" s="187">
        <f t="shared" si="4"/>
        <v>105151.4</v>
      </c>
      <c r="O35" s="187">
        <v>0</v>
      </c>
      <c r="P35" s="187">
        <f t="shared" si="7"/>
        <v>33600</v>
      </c>
      <c r="Q35" s="187">
        <f t="shared" si="8"/>
        <v>98400</v>
      </c>
      <c r="R35" s="187">
        <f t="shared" si="9"/>
        <v>132000</v>
      </c>
      <c r="S35" s="187">
        <f t="shared" si="10"/>
        <v>89021.4</v>
      </c>
    </row>
    <row r="36" spans="1:19" ht="39" x14ac:dyDescent="0.5">
      <c r="A36" s="14" t="s">
        <v>49</v>
      </c>
      <c r="B36" s="186">
        <v>800320</v>
      </c>
      <c r="C36" s="15" t="s">
        <v>1023</v>
      </c>
      <c r="D36" s="14"/>
      <c r="E36" s="187">
        <v>1.1399999999999999</v>
      </c>
      <c r="F36" s="187">
        <f t="shared" si="0"/>
        <v>66960</v>
      </c>
      <c r="G36" s="187">
        <f t="shared" si="1"/>
        <v>29512</v>
      </c>
      <c r="H36" s="187">
        <v>0.31</v>
      </c>
      <c r="I36" s="187">
        <f t="shared" si="5"/>
        <v>229910</v>
      </c>
      <c r="J36" s="187">
        <f t="shared" si="6"/>
        <v>93458</v>
      </c>
      <c r="K36" s="187">
        <v>0.83</v>
      </c>
      <c r="L36" s="187">
        <f t="shared" si="2"/>
        <v>122970</v>
      </c>
      <c r="M36" s="187">
        <f t="shared" si="3"/>
        <v>296870</v>
      </c>
      <c r="N36" s="187">
        <f t="shared" si="4"/>
        <v>210791</v>
      </c>
      <c r="O36" s="187">
        <v>0</v>
      </c>
      <c r="P36" s="187">
        <f t="shared" si="7"/>
        <v>65100</v>
      </c>
      <c r="Q36" s="187">
        <f t="shared" si="8"/>
        <v>199200</v>
      </c>
      <c r="R36" s="187">
        <f t="shared" si="9"/>
        <v>264300</v>
      </c>
      <c r="S36" s="187">
        <f t="shared" si="10"/>
        <v>178221</v>
      </c>
    </row>
    <row r="37" spans="1:19" ht="39" x14ac:dyDescent="0.5">
      <c r="A37" s="14" t="s">
        <v>16</v>
      </c>
      <c r="B37" s="186">
        <v>800400</v>
      </c>
      <c r="C37" s="15" t="s">
        <v>1024</v>
      </c>
      <c r="D37" s="14"/>
      <c r="E37" s="187">
        <v>0.18</v>
      </c>
      <c r="F37" s="187">
        <f t="shared" si="0"/>
        <v>12960</v>
      </c>
      <c r="G37" s="187">
        <f t="shared" si="1"/>
        <v>5712</v>
      </c>
      <c r="H37" s="187">
        <v>0.06</v>
      </c>
      <c r="I37" s="187">
        <f t="shared" si="5"/>
        <v>33240</v>
      </c>
      <c r="J37" s="187">
        <f t="shared" si="6"/>
        <v>13512</v>
      </c>
      <c r="K37" s="187">
        <v>0.12</v>
      </c>
      <c r="L37" s="187">
        <f t="shared" si="2"/>
        <v>19224</v>
      </c>
      <c r="M37" s="187">
        <f t="shared" si="3"/>
        <v>46200</v>
      </c>
      <c r="N37" s="187">
        <f t="shared" si="4"/>
        <v>32743.200000000001</v>
      </c>
      <c r="O37" s="187">
        <v>0</v>
      </c>
      <c r="P37" s="187">
        <f t="shared" si="7"/>
        <v>12600</v>
      </c>
      <c r="Q37" s="187">
        <f t="shared" si="8"/>
        <v>28800</v>
      </c>
      <c r="R37" s="187">
        <f t="shared" si="9"/>
        <v>41400</v>
      </c>
      <c r="S37" s="187">
        <f t="shared" si="10"/>
        <v>27943.200000000001</v>
      </c>
    </row>
    <row r="38" spans="1:19" ht="58.5" x14ac:dyDescent="0.5">
      <c r="A38" s="14" t="s">
        <v>16</v>
      </c>
      <c r="B38" s="186">
        <v>800405</v>
      </c>
      <c r="C38" s="15" t="s">
        <v>1025</v>
      </c>
      <c r="D38" s="14"/>
      <c r="E38" s="187">
        <v>0.22000000000000003</v>
      </c>
      <c r="F38" s="187">
        <f t="shared" si="0"/>
        <v>17280</v>
      </c>
      <c r="G38" s="187">
        <f t="shared" si="1"/>
        <v>7616</v>
      </c>
      <c r="H38" s="187">
        <v>0.08</v>
      </c>
      <c r="I38" s="187">
        <f t="shared" si="5"/>
        <v>38780.000000000007</v>
      </c>
      <c r="J38" s="187">
        <f t="shared" si="6"/>
        <v>15764.000000000002</v>
      </c>
      <c r="K38" s="187">
        <v>0.14000000000000001</v>
      </c>
      <c r="L38" s="187">
        <f t="shared" si="2"/>
        <v>23380</v>
      </c>
      <c r="M38" s="187">
        <f t="shared" si="3"/>
        <v>56060.000000000007</v>
      </c>
      <c r="N38" s="187">
        <f t="shared" si="4"/>
        <v>39694.000000000007</v>
      </c>
      <c r="O38" s="187">
        <v>0</v>
      </c>
      <c r="P38" s="187">
        <f t="shared" si="7"/>
        <v>16800</v>
      </c>
      <c r="Q38" s="187">
        <f t="shared" si="8"/>
        <v>33600</v>
      </c>
      <c r="R38" s="187">
        <f t="shared" si="9"/>
        <v>50400</v>
      </c>
      <c r="S38" s="187">
        <f t="shared" si="10"/>
        <v>34034</v>
      </c>
    </row>
    <row r="39" spans="1:19" ht="39" x14ac:dyDescent="0.5">
      <c r="A39" s="14" t="s">
        <v>16</v>
      </c>
      <c r="B39" s="186">
        <v>800410</v>
      </c>
      <c r="C39" s="15" t="s">
        <v>1026</v>
      </c>
      <c r="D39" s="14"/>
      <c r="E39" s="187">
        <v>0.6</v>
      </c>
      <c r="F39" s="187">
        <f t="shared" si="0"/>
        <v>34560</v>
      </c>
      <c r="G39" s="187">
        <f t="shared" si="1"/>
        <v>15232</v>
      </c>
      <c r="H39" s="187">
        <v>0.16</v>
      </c>
      <c r="I39" s="187">
        <f t="shared" si="5"/>
        <v>121880</v>
      </c>
      <c r="J39" s="187">
        <f t="shared" si="6"/>
        <v>49544</v>
      </c>
      <c r="K39" s="187">
        <v>0.44</v>
      </c>
      <c r="L39" s="187">
        <f t="shared" si="2"/>
        <v>64776</v>
      </c>
      <c r="M39" s="187">
        <f t="shared" si="3"/>
        <v>156440</v>
      </c>
      <c r="N39" s="187">
        <f t="shared" si="4"/>
        <v>111096.8</v>
      </c>
      <c r="O39" s="187">
        <v>0</v>
      </c>
      <c r="P39" s="187">
        <f t="shared" si="7"/>
        <v>33600</v>
      </c>
      <c r="Q39" s="187">
        <f t="shared" si="8"/>
        <v>105600</v>
      </c>
      <c r="R39" s="187">
        <f t="shared" si="9"/>
        <v>139200</v>
      </c>
      <c r="S39" s="187">
        <f t="shared" si="10"/>
        <v>93856.8</v>
      </c>
    </row>
    <row r="40" spans="1:19" ht="39" x14ac:dyDescent="0.5">
      <c r="A40" s="14" t="s">
        <v>16</v>
      </c>
      <c r="B40" s="186">
        <v>800415</v>
      </c>
      <c r="C40" s="15" t="s">
        <v>1027</v>
      </c>
      <c r="D40" s="14"/>
      <c r="E40" s="187">
        <v>0.16</v>
      </c>
      <c r="F40" s="187">
        <f t="shared" si="0"/>
        <v>10800</v>
      </c>
      <c r="G40" s="187">
        <f t="shared" si="1"/>
        <v>4760</v>
      </c>
      <c r="H40" s="187">
        <v>0.05</v>
      </c>
      <c r="I40" s="187">
        <f t="shared" si="5"/>
        <v>30470</v>
      </c>
      <c r="J40" s="187">
        <f t="shared" si="6"/>
        <v>12386</v>
      </c>
      <c r="K40" s="187">
        <v>0.11</v>
      </c>
      <c r="L40" s="187">
        <f t="shared" si="2"/>
        <v>17146</v>
      </c>
      <c r="M40" s="187">
        <f t="shared" si="3"/>
        <v>41270</v>
      </c>
      <c r="N40" s="187">
        <f t="shared" si="4"/>
        <v>29267.800000000003</v>
      </c>
      <c r="O40" s="187">
        <v>0</v>
      </c>
      <c r="P40" s="187">
        <f t="shared" si="7"/>
        <v>10500</v>
      </c>
      <c r="Q40" s="187">
        <f t="shared" si="8"/>
        <v>26400</v>
      </c>
      <c r="R40" s="187">
        <f t="shared" si="9"/>
        <v>36900</v>
      </c>
      <c r="S40" s="187">
        <f t="shared" si="10"/>
        <v>24897.800000000003</v>
      </c>
    </row>
    <row r="41" spans="1:19" ht="19.5" x14ac:dyDescent="0.5">
      <c r="A41" s="14" t="s">
        <v>16</v>
      </c>
      <c r="B41" s="186">
        <v>800416</v>
      </c>
      <c r="C41" s="15" t="s">
        <v>1028</v>
      </c>
      <c r="D41" s="14"/>
      <c r="E41" s="187">
        <v>0.16</v>
      </c>
      <c r="F41" s="187">
        <f t="shared" si="0"/>
        <v>10800</v>
      </c>
      <c r="G41" s="187">
        <f t="shared" si="1"/>
        <v>4760</v>
      </c>
      <c r="H41" s="187">
        <v>0.05</v>
      </c>
      <c r="I41" s="187">
        <f t="shared" si="5"/>
        <v>30470</v>
      </c>
      <c r="J41" s="187">
        <f t="shared" si="6"/>
        <v>12386</v>
      </c>
      <c r="K41" s="187">
        <v>0.11</v>
      </c>
      <c r="L41" s="187">
        <f t="shared" si="2"/>
        <v>17146</v>
      </c>
      <c r="M41" s="187">
        <f t="shared" si="3"/>
        <v>41270</v>
      </c>
      <c r="N41" s="187">
        <f t="shared" si="4"/>
        <v>29267.800000000003</v>
      </c>
      <c r="O41" s="187">
        <v>0</v>
      </c>
      <c r="P41" s="187">
        <f t="shared" si="7"/>
        <v>10500</v>
      </c>
      <c r="Q41" s="187">
        <f t="shared" si="8"/>
        <v>26400</v>
      </c>
      <c r="R41" s="187">
        <f t="shared" si="9"/>
        <v>36900</v>
      </c>
      <c r="S41" s="187">
        <f t="shared" si="10"/>
        <v>24897.800000000003</v>
      </c>
    </row>
    <row r="42" spans="1:19" ht="39" x14ac:dyDescent="0.5">
      <c r="A42" s="14" t="s">
        <v>16</v>
      </c>
      <c r="B42" s="186">
        <v>800420</v>
      </c>
      <c r="C42" s="15" t="s">
        <v>1029</v>
      </c>
      <c r="D42" s="14"/>
      <c r="E42" s="187">
        <v>0.2</v>
      </c>
      <c r="F42" s="187">
        <f t="shared" si="0"/>
        <v>12960</v>
      </c>
      <c r="G42" s="187">
        <f t="shared" si="1"/>
        <v>5712</v>
      </c>
      <c r="H42" s="187">
        <v>0.06</v>
      </c>
      <c r="I42" s="187">
        <f t="shared" si="5"/>
        <v>38780.000000000007</v>
      </c>
      <c r="J42" s="187">
        <f t="shared" si="6"/>
        <v>15764.000000000002</v>
      </c>
      <c r="K42" s="187">
        <v>0.14000000000000001</v>
      </c>
      <c r="L42" s="187">
        <f t="shared" si="2"/>
        <v>21476</v>
      </c>
      <c r="M42" s="187">
        <f t="shared" si="3"/>
        <v>51740.000000000007</v>
      </c>
      <c r="N42" s="187">
        <f t="shared" si="4"/>
        <v>36706.80000000001</v>
      </c>
      <c r="O42" s="187">
        <v>0</v>
      </c>
      <c r="P42" s="187">
        <f t="shared" si="7"/>
        <v>12600</v>
      </c>
      <c r="Q42" s="187">
        <f t="shared" si="8"/>
        <v>33600</v>
      </c>
      <c r="R42" s="187">
        <f t="shared" si="9"/>
        <v>46200</v>
      </c>
      <c r="S42" s="187">
        <f t="shared" si="10"/>
        <v>31166.800000000003</v>
      </c>
    </row>
    <row r="43" spans="1:19" ht="19.5" x14ac:dyDescent="0.5">
      <c r="A43" s="14" t="s">
        <v>16</v>
      </c>
      <c r="B43" s="186">
        <v>800421</v>
      </c>
      <c r="C43" s="15" t="s">
        <v>1030</v>
      </c>
      <c r="D43" s="14"/>
      <c r="E43" s="187">
        <v>0.2</v>
      </c>
      <c r="F43" s="187">
        <f t="shared" si="0"/>
        <v>12960</v>
      </c>
      <c r="G43" s="187">
        <f t="shared" si="1"/>
        <v>5712</v>
      </c>
      <c r="H43" s="187">
        <v>0.06</v>
      </c>
      <c r="I43" s="187">
        <f t="shared" si="5"/>
        <v>38780.000000000007</v>
      </c>
      <c r="J43" s="187">
        <f t="shared" si="6"/>
        <v>15764.000000000002</v>
      </c>
      <c r="K43" s="187">
        <v>0.14000000000000001</v>
      </c>
      <c r="L43" s="187">
        <f t="shared" si="2"/>
        <v>21476</v>
      </c>
      <c r="M43" s="187">
        <f t="shared" si="3"/>
        <v>51740.000000000007</v>
      </c>
      <c r="N43" s="187">
        <f t="shared" si="4"/>
        <v>36706.80000000001</v>
      </c>
      <c r="O43" s="187">
        <v>0</v>
      </c>
      <c r="P43" s="187">
        <f t="shared" si="7"/>
        <v>12600</v>
      </c>
      <c r="Q43" s="187">
        <f t="shared" si="8"/>
        <v>33600</v>
      </c>
      <c r="R43" s="187">
        <f t="shared" si="9"/>
        <v>46200</v>
      </c>
      <c r="S43" s="187">
        <f t="shared" si="10"/>
        <v>31166.800000000003</v>
      </c>
    </row>
    <row r="44" spans="1:19" ht="39" x14ac:dyDescent="0.5">
      <c r="A44" s="14" t="s">
        <v>16</v>
      </c>
      <c r="B44" s="186">
        <v>800425</v>
      </c>
      <c r="C44" s="15" t="s">
        <v>1031</v>
      </c>
      <c r="D44" s="14"/>
      <c r="E44" s="187">
        <v>0.2</v>
      </c>
      <c r="F44" s="187">
        <f t="shared" si="0"/>
        <v>12960</v>
      </c>
      <c r="G44" s="187">
        <f t="shared" si="1"/>
        <v>5712</v>
      </c>
      <c r="H44" s="187">
        <v>0.06</v>
      </c>
      <c r="I44" s="187">
        <f t="shared" si="5"/>
        <v>38780.000000000007</v>
      </c>
      <c r="J44" s="187">
        <f t="shared" si="6"/>
        <v>15764.000000000002</v>
      </c>
      <c r="K44" s="187">
        <v>0.14000000000000001</v>
      </c>
      <c r="L44" s="187">
        <f t="shared" si="2"/>
        <v>21476</v>
      </c>
      <c r="M44" s="187">
        <f t="shared" si="3"/>
        <v>51740.000000000007</v>
      </c>
      <c r="N44" s="187">
        <f t="shared" si="4"/>
        <v>36706.80000000001</v>
      </c>
      <c r="O44" s="187">
        <v>0</v>
      </c>
      <c r="P44" s="187">
        <f t="shared" si="7"/>
        <v>12600</v>
      </c>
      <c r="Q44" s="187">
        <f t="shared" si="8"/>
        <v>33600</v>
      </c>
      <c r="R44" s="187">
        <f t="shared" si="9"/>
        <v>46200</v>
      </c>
      <c r="S44" s="187">
        <f t="shared" si="10"/>
        <v>31166.800000000003</v>
      </c>
    </row>
    <row r="45" spans="1:19" ht="19.5" x14ac:dyDescent="0.5">
      <c r="A45" s="14" t="s">
        <v>16</v>
      </c>
      <c r="B45" s="186">
        <v>800426</v>
      </c>
      <c r="C45" s="15" t="s">
        <v>1032</v>
      </c>
      <c r="D45" s="14"/>
      <c r="E45" s="187">
        <v>0.2</v>
      </c>
      <c r="F45" s="187">
        <f t="shared" si="0"/>
        <v>12960</v>
      </c>
      <c r="G45" s="187">
        <f t="shared" si="1"/>
        <v>5712</v>
      </c>
      <c r="H45" s="187">
        <v>0.06</v>
      </c>
      <c r="I45" s="187">
        <f t="shared" si="5"/>
        <v>38780.000000000007</v>
      </c>
      <c r="J45" s="187">
        <f t="shared" si="6"/>
        <v>15764.000000000002</v>
      </c>
      <c r="K45" s="187">
        <v>0.14000000000000001</v>
      </c>
      <c r="L45" s="187">
        <f t="shared" si="2"/>
        <v>21476</v>
      </c>
      <c r="M45" s="187">
        <f t="shared" si="3"/>
        <v>51740.000000000007</v>
      </c>
      <c r="N45" s="187">
        <f t="shared" si="4"/>
        <v>36706.80000000001</v>
      </c>
      <c r="O45" s="187">
        <v>0</v>
      </c>
      <c r="P45" s="187">
        <f t="shared" si="7"/>
        <v>12600</v>
      </c>
      <c r="Q45" s="187">
        <f t="shared" si="8"/>
        <v>33600</v>
      </c>
      <c r="R45" s="187">
        <f t="shared" si="9"/>
        <v>46200</v>
      </c>
      <c r="S45" s="187">
        <f t="shared" si="10"/>
        <v>31166.800000000003</v>
      </c>
    </row>
    <row r="46" spans="1:19" ht="39" x14ac:dyDescent="0.5">
      <c r="A46" s="14" t="s">
        <v>16</v>
      </c>
      <c r="B46" s="186">
        <v>800430</v>
      </c>
      <c r="C46" s="15" t="s">
        <v>1033</v>
      </c>
      <c r="D46" s="14"/>
      <c r="E46" s="187">
        <v>0.27</v>
      </c>
      <c r="F46" s="187">
        <f t="shared" si="0"/>
        <v>19440</v>
      </c>
      <c r="G46" s="187">
        <f t="shared" si="1"/>
        <v>8568</v>
      </c>
      <c r="H46" s="187">
        <v>0.09</v>
      </c>
      <c r="I46" s="187">
        <f t="shared" si="5"/>
        <v>49860</v>
      </c>
      <c r="J46" s="187">
        <f t="shared" si="6"/>
        <v>20268</v>
      </c>
      <c r="K46" s="187">
        <v>0.18</v>
      </c>
      <c r="L46" s="187">
        <f t="shared" si="2"/>
        <v>28836</v>
      </c>
      <c r="M46" s="187">
        <f t="shared" si="3"/>
        <v>69300</v>
      </c>
      <c r="N46" s="187">
        <f t="shared" si="4"/>
        <v>49114.8</v>
      </c>
      <c r="O46" s="187">
        <v>0</v>
      </c>
      <c r="P46" s="187">
        <f t="shared" si="7"/>
        <v>18900</v>
      </c>
      <c r="Q46" s="187">
        <f t="shared" si="8"/>
        <v>43200</v>
      </c>
      <c r="R46" s="187">
        <f t="shared" si="9"/>
        <v>62100</v>
      </c>
      <c r="S46" s="187">
        <f t="shared" si="10"/>
        <v>41914.800000000003</v>
      </c>
    </row>
    <row r="47" spans="1:19" ht="39" x14ac:dyDescent="0.5">
      <c r="A47" s="14" t="s">
        <v>16</v>
      </c>
      <c r="B47" s="186">
        <v>800435</v>
      </c>
      <c r="C47" s="15" t="s">
        <v>1034</v>
      </c>
      <c r="D47" s="14"/>
      <c r="E47" s="187">
        <v>0.2</v>
      </c>
      <c r="F47" s="187">
        <f t="shared" si="0"/>
        <v>12960</v>
      </c>
      <c r="G47" s="187">
        <f t="shared" si="1"/>
        <v>5712</v>
      </c>
      <c r="H47" s="187">
        <v>0.06</v>
      </c>
      <c r="I47" s="187">
        <f t="shared" si="5"/>
        <v>38780.000000000007</v>
      </c>
      <c r="J47" s="187">
        <f t="shared" si="6"/>
        <v>15764.000000000002</v>
      </c>
      <c r="K47" s="187">
        <v>0.14000000000000001</v>
      </c>
      <c r="L47" s="187">
        <f t="shared" si="2"/>
        <v>21476</v>
      </c>
      <c r="M47" s="187">
        <f t="shared" si="3"/>
        <v>51740.000000000007</v>
      </c>
      <c r="N47" s="187">
        <f t="shared" si="4"/>
        <v>36706.80000000001</v>
      </c>
      <c r="O47" s="187">
        <v>0</v>
      </c>
      <c r="P47" s="187">
        <f t="shared" si="7"/>
        <v>12600</v>
      </c>
      <c r="Q47" s="187">
        <f t="shared" si="8"/>
        <v>33600</v>
      </c>
      <c r="R47" s="187">
        <f t="shared" si="9"/>
        <v>46200</v>
      </c>
      <c r="S47" s="187">
        <f t="shared" si="10"/>
        <v>31166.800000000003</v>
      </c>
    </row>
    <row r="48" spans="1:19" ht="39" x14ac:dyDescent="0.5">
      <c r="A48" s="14" t="s">
        <v>16</v>
      </c>
      <c r="B48" s="186">
        <v>800440</v>
      </c>
      <c r="C48" s="15" t="s">
        <v>1035</v>
      </c>
      <c r="D48" s="14"/>
      <c r="E48" s="187">
        <v>0.26</v>
      </c>
      <c r="F48" s="187">
        <f t="shared" si="0"/>
        <v>17280</v>
      </c>
      <c r="G48" s="187">
        <f t="shared" si="1"/>
        <v>7616</v>
      </c>
      <c r="H48" s="187">
        <v>0.08</v>
      </c>
      <c r="I48" s="187">
        <f t="shared" si="5"/>
        <v>49860</v>
      </c>
      <c r="J48" s="187">
        <f t="shared" si="6"/>
        <v>20268</v>
      </c>
      <c r="K48" s="187">
        <v>0.18</v>
      </c>
      <c r="L48" s="187">
        <f t="shared" si="2"/>
        <v>27884</v>
      </c>
      <c r="M48" s="187">
        <f t="shared" si="3"/>
        <v>67140</v>
      </c>
      <c r="N48" s="187">
        <f t="shared" si="4"/>
        <v>47621.2</v>
      </c>
      <c r="O48" s="187">
        <v>0</v>
      </c>
      <c r="P48" s="187">
        <f t="shared" si="7"/>
        <v>16800</v>
      </c>
      <c r="Q48" s="187">
        <f t="shared" si="8"/>
        <v>43200</v>
      </c>
      <c r="R48" s="187">
        <f t="shared" si="9"/>
        <v>60000</v>
      </c>
      <c r="S48" s="187">
        <f t="shared" si="10"/>
        <v>40481.199999999997</v>
      </c>
    </row>
    <row r="49" spans="1:19" ht="39" x14ac:dyDescent="0.5">
      <c r="A49" s="14" t="s">
        <v>16</v>
      </c>
      <c r="B49" s="186">
        <v>800445</v>
      </c>
      <c r="C49" s="15" t="s">
        <v>1036</v>
      </c>
      <c r="D49" s="14"/>
      <c r="E49" s="187">
        <v>0.29000000000000004</v>
      </c>
      <c r="F49" s="187">
        <f t="shared" si="0"/>
        <v>21600</v>
      </c>
      <c r="G49" s="187">
        <f t="shared" si="1"/>
        <v>9520</v>
      </c>
      <c r="H49" s="187">
        <v>0.1</v>
      </c>
      <c r="I49" s="187">
        <f t="shared" si="5"/>
        <v>52630</v>
      </c>
      <c r="J49" s="187">
        <f t="shared" si="6"/>
        <v>21394</v>
      </c>
      <c r="K49" s="187">
        <v>0.19</v>
      </c>
      <c r="L49" s="187">
        <f t="shared" si="2"/>
        <v>30914</v>
      </c>
      <c r="M49" s="187">
        <f t="shared" si="3"/>
        <v>74230</v>
      </c>
      <c r="N49" s="187">
        <f t="shared" si="4"/>
        <v>52590.2</v>
      </c>
      <c r="O49" s="187">
        <v>0</v>
      </c>
      <c r="P49" s="187">
        <f t="shared" si="7"/>
        <v>21000</v>
      </c>
      <c r="Q49" s="187">
        <f t="shared" si="8"/>
        <v>45600</v>
      </c>
      <c r="R49" s="187">
        <f t="shared" si="9"/>
        <v>66600</v>
      </c>
      <c r="S49" s="187">
        <f t="shared" si="10"/>
        <v>44960.2</v>
      </c>
    </row>
    <row r="50" spans="1:19" ht="39" x14ac:dyDescent="0.5">
      <c r="A50" s="14" t="s">
        <v>16</v>
      </c>
      <c r="B50" s="186">
        <v>800460</v>
      </c>
      <c r="C50" s="15" t="s">
        <v>1037</v>
      </c>
      <c r="D50" s="14"/>
      <c r="E50" s="187">
        <v>0.22999999999999998</v>
      </c>
      <c r="F50" s="187">
        <f t="shared" si="0"/>
        <v>17280</v>
      </c>
      <c r="G50" s="187">
        <f t="shared" si="1"/>
        <v>7616</v>
      </c>
      <c r="H50" s="187">
        <v>0.08</v>
      </c>
      <c r="I50" s="187">
        <f t="shared" si="5"/>
        <v>41550</v>
      </c>
      <c r="J50" s="187">
        <f t="shared" si="6"/>
        <v>16890</v>
      </c>
      <c r="K50" s="187">
        <v>0.15</v>
      </c>
      <c r="L50" s="187">
        <f t="shared" si="2"/>
        <v>24506</v>
      </c>
      <c r="M50" s="187">
        <f t="shared" si="3"/>
        <v>58830</v>
      </c>
      <c r="N50" s="187">
        <f t="shared" si="4"/>
        <v>41675.800000000003</v>
      </c>
      <c r="O50" s="187">
        <v>0</v>
      </c>
      <c r="P50" s="187">
        <f t="shared" si="7"/>
        <v>16800</v>
      </c>
      <c r="Q50" s="187">
        <f t="shared" si="8"/>
        <v>36000</v>
      </c>
      <c r="R50" s="187">
        <f t="shared" si="9"/>
        <v>52800</v>
      </c>
      <c r="S50" s="187">
        <f t="shared" si="10"/>
        <v>35645.800000000003</v>
      </c>
    </row>
    <row r="51" spans="1:19" ht="19.5" x14ac:dyDescent="0.5">
      <c r="A51" s="14" t="s">
        <v>16</v>
      </c>
      <c r="B51" s="186">
        <v>800461</v>
      </c>
      <c r="C51" s="15" t="s">
        <v>1038</v>
      </c>
      <c r="D51" s="14"/>
      <c r="E51" s="187">
        <v>0.22999999999999998</v>
      </c>
      <c r="F51" s="187">
        <f t="shared" si="0"/>
        <v>17280</v>
      </c>
      <c r="G51" s="187">
        <f t="shared" si="1"/>
        <v>7616</v>
      </c>
      <c r="H51" s="187">
        <v>0.08</v>
      </c>
      <c r="I51" s="187">
        <f t="shared" si="5"/>
        <v>41550</v>
      </c>
      <c r="J51" s="187">
        <f t="shared" si="6"/>
        <v>16890</v>
      </c>
      <c r="K51" s="187">
        <v>0.15</v>
      </c>
      <c r="L51" s="187">
        <f t="shared" si="2"/>
        <v>24506</v>
      </c>
      <c r="M51" s="187">
        <f t="shared" si="3"/>
        <v>58830</v>
      </c>
      <c r="N51" s="187">
        <f t="shared" si="4"/>
        <v>41675.800000000003</v>
      </c>
      <c r="O51" s="187">
        <v>0</v>
      </c>
      <c r="P51" s="187">
        <f t="shared" si="7"/>
        <v>16800</v>
      </c>
      <c r="Q51" s="187">
        <f t="shared" si="8"/>
        <v>36000</v>
      </c>
      <c r="R51" s="187">
        <f t="shared" si="9"/>
        <v>52800</v>
      </c>
      <c r="S51" s="187">
        <f t="shared" si="10"/>
        <v>35645.800000000003</v>
      </c>
    </row>
    <row r="52" spans="1:19" ht="39" x14ac:dyDescent="0.5">
      <c r="A52" s="14" t="s">
        <v>16</v>
      </c>
      <c r="B52" s="186">
        <v>800465</v>
      </c>
      <c r="C52" s="15" t="s">
        <v>1039</v>
      </c>
      <c r="D52" s="14"/>
      <c r="E52" s="187">
        <v>0.22999999999999998</v>
      </c>
      <c r="F52" s="187">
        <f t="shared" si="0"/>
        <v>17280</v>
      </c>
      <c r="G52" s="187">
        <f t="shared" si="1"/>
        <v>7616</v>
      </c>
      <c r="H52" s="187">
        <v>0.08</v>
      </c>
      <c r="I52" s="187">
        <f t="shared" si="5"/>
        <v>41550</v>
      </c>
      <c r="J52" s="187">
        <f t="shared" si="6"/>
        <v>16890</v>
      </c>
      <c r="K52" s="187">
        <v>0.15</v>
      </c>
      <c r="L52" s="187">
        <f t="shared" si="2"/>
        <v>24506</v>
      </c>
      <c r="M52" s="187">
        <f t="shared" si="3"/>
        <v>58830</v>
      </c>
      <c r="N52" s="187">
        <f t="shared" si="4"/>
        <v>41675.800000000003</v>
      </c>
      <c r="O52" s="187">
        <v>0</v>
      </c>
      <c r="P52" s="187">
        <f t="shared" si="7"/>
        <v>16800</v>
      </c>
      <c r="Q52" s="187">
        <f t="shared" si="8"/>
        <v>36000</v>
      </c>
      <c r="R52" s="187">
        <f t="shared" si="9"/>
        <v>52800</v>
      </c>
      <c r="S52" s="187">
        <f t="shared" si="10"/>
        <v>35645.800000000003</v>
      </c>
    </row>
    <row r="53" spans="1:19" ht="19.5" x14ac:dyDescent="0.5">
      <c r="A53" s="14" t="s">
        <v>16</v>
      </c>
      <c r="B53" s="186">
        <v>800466</v>
      </c>
      <c r="C53" s="15" t="s">
        <v>1040</v>
      </c>
      <c r="D53" s="14"/>
      <c r="E53" s="187">
        <v>0.22999999999999998</v>
      </c>
      <c r="F53" s="187">
        <f t="shared" si="0"/>
        <v>17280</v>
      </c>
      <c r="G53" s="187">
        <f t="shared" si="1"/>
        <v>7616</v>
      </c>
      <c r="H53" s="187">
        <v>0.08</v>
      </c>
      <c r="I53" s="187">
        <f t="shared" si="5"/>
        <v>41550</v>
      </c>
      <c r="J53" s="187">
        <f t="shared" si="6"/>
        <v>16890</v>
      </c>
      <c r="K53" s="187">
        <v>0.15</v>
      </c>
      <c r="L53" s="187">
        <f t="shared" si="2"/>
        <v>24506</v>
      </c>
      <c r="M53" s="187">
        <f t="shared" si="3"/>
        <v>58830</v>
      </c>
      <c r="N53" s="187">
        <f t="shared" si="4"/>
        <v>41675.800000000003</v>
      </c>
      <c r="O53" s="187">
        <v>0</v>
      </c>
      <c r="P53" s="187">
        <f t="shared" si="7"/>
        <v>16800</v>
      </c>
      <c r="Q53" s="187">
        <f t="shared" si="8"/>
        <v>36000</v>
      </c>
      <c r="R53" s="187">
        <f t="shared" si="9"/>
        <v>52800</v>
      </c>
      <c r="S53" s="187">
        <f t="shared" si="10"/>
        <v>35645.800000000003</v>
      </c>
    </row>
    <row r="54" spans="1:19" ht="19.5" x14ac:dyDescent="0.5">
      <c r="A54" s="14" t="s">
        <v>16</v>
      </c>
      <c r="B54" s="186">
        <v>800470</v>
      </c>
      <c r="C54" s="15" t="s">
        <v>1041</v>
      </c>
      <c r="D54" s="14"/>
      <c r="E54" s="187">
        <v>0.22</v>
      </c>
      <c r="F54" s="187">
        <f t="shared" si="0"/>
        <v>12960</v>
      </c>
      <c r="G54" s="187">
        <f t="shared" si="1"/>
        <v>5712</v>
      </c>
      <c r="H54" s="187">
        <v>0.06</v>
      </c>
      <c r="I54" s="187">
        <f t="shared" si="5"/>
        <v>44320</v>
      </c>
      <c r="J54" s="187">
        <f t="shared" si="6"/>
        <v>18016</v>
      </c>
      <c r="K54" s="187">
        <v>0.16</v>
      </c>
      <c r="L54" s="187">
        <f t="shared" si="2"/>
        <v>23728</v>
      </c>
      <c r="M54" s="187">
        <f t="shared" si="3"/>
        <v>57280</v>
      </c>
      <c r="N54" s="187">
        <f t="shared" si="4"/>
        <v>40670.400000000001</v>
      </c>
      <c r="O54" s="187">
        <v>0</v>
      </c>
      <c r="P54" s="187">
        <f t="shared" si="7"/>
        <v>12600</v>
      </c>
      <c r="Q54" s="187">
        <f t="shared" si="8"/>
        <v>38400</v>
      </c>
      <c r="R54" s="187">
        <f t="shared" si="9"/>
        <v>51000</v>
      </c>
      <c r="S54" s="187">
        <f t="shared" si="10"/>
        <v>34390.400000000001</v>
      </c>
    </row>
    <row r="55" spans="1:19" ht="19.5" x14ac:dyDescent="0.5">
      <c r="A55" s="14" t="s">
        <v>16</v>
      </c>
      <c r="B55" s="186">
        <v>800471</v>
      </c>
      <c r="C55" s="15" t="s">
        <v>1042</v>
      </c>
      <c r="D55" s="14"/>
      <c r="E55" s="187">
        <v>0.22</v>
      </c>
      <c r="F55" s="187">
        <f t="shared" si="0"/>
        <v>12960</v>
      </c>
      <c r="G55" s="187">
        <f t="shared" si="1"/>
        <v>5712</v>
      </c>
      <c r="H55" s="187">
        <v>0.06</v>
      </c>
      <c r="I55" s="187">
        <f t="shared" si="5"/>
        <v>44320</v>
      </c>
      <c r="J55" s="187">
        <f t="shared" si="6"/>
        <v>18016</v>
      </c>
      <c r="K55" s="187">
        <v>0.16</v>
      </c>
      <c r="L55" s="187">
        <f t="shared" si="2"/>
        <v>23728</v>
      </c>
      <c r="M55" s="187">
        <f t="shared" si="3"/>
        <v>57280</v>
      </c>
      <c r="N55" s="187">
        <f t="shared" si="4"/>
        <v>40670.400000000001</v>
      </c>
      <c r="O55" s="187">
        <v>0</v>
      </c>
      <c r="P55" s="187">
        <f t="shared" si="7"/>
        <v>12600</v>
      </c>
      <c r="Q55" s="187">
        <f t="shared" si="8"/>
        <v>38400</v>
      </c>
      <c r="R55" s="187">
        <f t="shared" si="9"/>
        <v>51000</v>
      </c>
      <c r="S55" s="187">
        <f t="shared" si="10"/>
        <v>34390.400000000001</v>
      </c>
    </row>
    <row r="56" spans="1:19" ht="39" x14ac:dyDescent="0.5">
      <c r="A56" s="14" t="s">
        <v>16</v>
      </c>
      <c r="B56" s="186">
        <v>800475</v>
      </c>
      <c r="C56" s="15" t="s">
        <v>1043</v>
      </c>
      <c r="D56" s="14"/>
      <c r="E56" s="187">
        <v>0.2</v>
      </c>
      <c r="F56" s="187">
        <f t="shared" si="0"/>
        <v>8640</v>
      </c>
      <c r="G56" s="187">
        <f t="shared" si="1"/>
        <v>3808</v>
      </c>
      <c r="H56" s="187">
        <v>0.04</v>
      </c>
      <c r="I56" s="187">
        <f t="shared" si="5"/>
        <v>44320</v>
      </c>
      <c r="J56" s="187">
        <f t="shared" si="6"/>
        <v>18016</v>
      </c>
      <c r="K56" s="187">
        <v>0.16</v>
      </c>
      <c r="L56" s="187">
        <f t="shared" si="2"/>
        <v>21824</v>
      </c>
      <c r="M56" s="187">
        <f t="shared" si="3"/>
        <v>52960</v>
      </c>
      <c r="N56" s="187">
        <f t="shared" si="4"/>
        <v>37683.199999999997</v>
      </c>
      <c r="O56" s="187">
        <v>0</v>
      </c>
      <c r="P56" s="187">
        <f t="shared" si="7"/>
        <v>8400</v>
      </c>
      <c r="Q56" s="187">
        <f t="shared" si="8"/>
        <v>38400</v>
      </c>
      <c r="R56" s="187">
        <f t="shared" si="9"/>
        <v>46800</v>
      </c>
      <c r="S56" s="187">
        <f t="shared" si="10"/>
        <v>31523.200000000001</v>
      </c>
    </row>
    <row r="57" spans="1:19" ht="19.5" x14ac:dyDescent="0.5">
      <c r="A57" s="14" t="s">
        <v>16</v>
      </c>
      <c r="B57" s="186">
        <v>800480</v>
      </c>
      <c r="C57" s="15" t="s">
        <v>1044</v>
      </c>
      <c r="D57" s="14"/>
      <c r="E57" s="187">
        <v>0.24</v>
      </c>
      <c r="F57" s="187">
        <f t="shared" si="0"/>
        <v>12960</v>
      </c>
      <c r="G57" s="187">
        <f t="shared" si="1"/>
        <v>5712</v>
      </c>
      <c r="H57" s="187">
        <v>0.06</v>
      </c>
      <c r="I57" s="187">
        <f t="shared" si="5"/>
        <v>49860</v>
      </c>
      <c r="J57" s="187">
        <f t="shared" si="6"/>
        <v>20268</v>
      </c>
      <c r="K57" s="187">
        <v>0.18</v>
      </c>
      <c r="L57" s="187">
        <f t="shared" si="2"/>
        <v>25980</v>
      </c>
      <c r="M57" s="187">
        <f t="shared" si="3"/>
        <v>62820</v>
      </c>
      <c r="N57" s="187">
        <f t="shared" si="4"/>
        <v>44634</v>
      </c>
      <c r="O57" s="187">
        <v>0</v>
      </c>
      <c r="P57" s="187">
        <f t="shared" si="7"/>
        <v>12600</v>
      </c>
      <c r="Q57" s="187">
        <f t="shared" si="8"/>
        <v>43200</v>
      </c>
      <c r="R57" s="187">
        <f t="shared" si="9"/>
        <v>55800</v>
      </c>
      <c r="S57" s="187">
        <f t="shared" si="10"/>
        <v>37614</v>
      </c>
    </row>
    <row r="58" spans="1:19" ht="19.5" x14ac:dyDescent="0.5">
      <c r="A58" s="14" t="s">
        <v>16</v>
      </c>
      <c r="B58" s="186">
        <v>800485</v>
      </c>
      <c r="C58" s="15" t="s">
        <v>1045</v>
      </c>
      <c r="D58" s="14"/>
      <c r="E58" s="187">
        <v>0.25</v>
      </c>
      <c r="F58" s="187">
        <f t="shared" si="0"/>
        <v>19440</v>
      </c>
      <c r="G58" s="187">
        <f t="shared" si="1"/>
        <v>8568</v>
      </c>
      <c r="H58" s="187">
        <v>0.09</v>
      </c>
      <c r="I58" s="187">
        <f t="shared" si="5"/>
        <v>44320</v>
      </c>
      <c r="J58" s="187">
        <f t="shared" si="6"/>
        <v>18016</v>
      </c>
      <c r="K58" s="187">
        <v>0.16</v>
      </c>
      <c r="L58" s="187">
        <f t="shared" si="2"/>
        <v>26584</v>
      </c>
      <c r="M58" s="187">
        <f t="shared" si="3"/>
        <v>63760</v>
      </c>
      <c r="N58" s="187">
        <f t="shared" si="4"/>
        <v>45151.199999999997</v>
      </c>
      <c r="O58" s="187">
        <v>0</v>
      </c>
      <c r="P58" s="187">
        <f t="shared" si="7"/>
        <v>18900</v>
      </c>
      <c r="Q58" s="187">
        <f t="shared" si="8"/>
        <v>38400</v>
      </c>
      <c r="R58" s="187">
        <f t="shared" si="9"/>
        <v>57300</v>
      </c>
      <c r="S58" s="187">
        <f t="shared" si="10"/>
        <v>38691.199999999997</v>
      </c>
    </row>
    <row r="59" spans="1:19" ht="19.5" x14ac:dyDescent="0.5">
      <c r="A59" s="14" t="s">
        <v>16</v>
      </c>
      <c r="B59" s="186">
        <v>800486</v>
      </c>
      <c r="C59" s="15" t="s">
        <v>1046</v>
      </c>
      <c r="D59" s="14"/>
      <c r="E59" s="187">
        <v>0.25</v>
      </c>
      <c r="F59" s="187">
        <f t="shared" si="0"/>
        <v>19440</v>
      </c>
      <c r="G59" s="187">
        <f t="shared" si="1"/>
        <v>8568</v>
      </c>
      <c r="H59" s="187">
        <v>0.09</v>
      </c>
      <c r="I59" s="187">
        <f t="shared" si="5"/>
        <v>44320</v>
      </c>
      <c r="J59" s="187">
        <f t="shared" si="6"/>
        <v>18016</v>
      </c>
      <c r="K59" s="187">
        <v>0.16</v>
      </c>
      <c r="L59" s="187">
        <f t="shared" si="2"/>
        <v>26584</v>
      </c>
      <c r="M59" s="187">
        <f t="shared" si="3"/>
        <v>63760</v>
      </c>
      <c r="N59" s="187">
        <f t="shared" si="4"/>
        <v>45151.199999999997</v>
      </c>
      <c r="O59" s="187">
        <v>0</v>
      </c>
      <c r="P59" s="187">
        <f t="shared" si="7"/>
        <v>18900</v>
      </c>
      <c r="Q59" s="187">
        <f t="shared" si="8"/>
        <v>38400</v>
      </c>
      <c r="R59" s="187">
        <f t="shared" si="9"/>
        <v>57300</v>
      </c>
      <c r="S59" s="187">
        <f t="shared" si="10"/>
        <v>38691.199999999997</v>
      </c>
    </row>
    <row r="60" spans="1:19" ht="39" x14ac:dyDescent="0.5">
      <c r="A60" s="14" t="s">
        <v>16</v>
      </c>
      <c r="B60" s="186">
        <v>800490</v>
      </c>
      <c r="C60" s="15" t="s">
        <v>1047</v>
      </c>
      <c r="D60" s="14"/>
      <c r="E60" s="187">
        <v>0.22</v>
      </c>
      <c r="F60" s="187">
        <f t="shared" si="0"/>
        <v>8640</v>
      </c>
      <c r="G60" s="187">
        <f t="shared" si="1"/>
        <v>3808</v>
      </c>
      <c r="H60" s="187">
        <v>0.04</v>
      </c>
      <c r="I60" s="187">
        <f t="shared" si="5"/>
        <v>49860</v>
      </c>
      <c r="J60" s="187">
        <f t="shared" si="6"/>
        <v>20268</v>
      </c>
      <c r="K60" s="187">
        <v>0.18</v>
      </c>
      <c r="L60" s="187">
        <f t="shared" si="2"/>
        <v>24076</v>
      </c>
      <c r="M60" s="187">
        <f t="shared" si="3"/>
        <v>58500</v>
      </c>
      <c r="N60" s="187">
        <f t="shared" si="4"/>
        <v>41646.800000000003</v>
      </c>
      <c r="O60" s="187">
        <v>0</v>
      </c>
      <c r="P60" s="187">
        <f t="shared" si="7"/>
        <v>8400</v>
      </c>
      <c r="Q60" s="187">
        <f t="shared" si="8"/>
        <v>43200</v>
      </c>
      <c r="R60" s="187">
        <f t="shared" si="9"/>
        <v>51600</v>
      </c>
      <c r="S60" s="187">
        <f t="shared" si="10"/>
        <v>34746.800000000003</v>
      </c>
    </row>
    <row r="61" spans="1:19" ht="19.5" x14ac:dyDescent="0.5">
      <c r="A61" s="14" t="s">
        <v>16</v>
      </c>
      <c r="B61" s="186">
        <v>800495</v>
      </c>
      <c r="C61" s="15" t="s">
        <v>1048</v>
      </c>
      <c r="D61" s="14"/>
      <c r="E61" s="187">
        <v>0.21000000000000002</v>
      </c>
      <c r="F61" s="187">
        <f t="shared" si="0"/>
        <v>15120.000000000002</v>
      </c>
      <c r="G61" s="187">
        <f t="shared" si="1"/>
        <v>6664.0000000000009</v>
      </c>
      <c r="H61" s="187">
        <v>7.0000000000000007E-2</v>
      </c>
      <c r="I61" s="187">
        <f t="shared" si="5"/>
        <v>38780.000000000007</v>
      </c>
      <c r="J61" s="187">
        <f t="shared" si="6"/>
        <v>15764.000000000002</v>
      </c>
      <c r="K61" s="187">
        <v>0.14000000000000001</v>
      </c>
      <c r="L61" s="187">
        <f t="shared" si="2"/>
        <v>22428.000000000004</v>
      </c>
      <c r="M61" s="187">
        <f t="shared" si="3"/>
        <v>53900.000000000007</v>
      </c>
      <c r="N61" s="187">
        <f t="shared" si="4"/>
        <v>38200.400000000009</v>
      </c>
      <c r="O61" s="187">
        <v>0</v>
      </c>
      <c r="P61" s="187">
        <f t="shared" si="7"/>
        <v>14700.000000000002</v>
      </c>
      <c r="Q61" s="187">
        <f t="shared" si="8"/>
        <v>33600</v>
      </c>
      <c r="R61" s="187">
        <f t="shared" si="9"/>
        <v>48300</v>
      </c>
      <c r="S61" s="187">
        <f t="shared" si="10"/>
        <v>32600.399999999998</v>
      </c>
    </row>
    <row r="62" spans="1:19" ht="19.5" x14ac:dyDescent="0.5">
      <c r="A62" s="14" t="s">
        <v>16</v>
      </c>
      <c r="B62" s="186">
        <v>800496</v>
      </c>
      <c r="C62" s="15" t="s">
        <v>1049</v>
      </c>
      <c r="D62" s="14"/>
      <c r="E62" s="187">
        <v>0.21000000000000002</v>
      </c>
      <c r="F62" s="187">
        <f t="shared" si="0"/>
        <v>15120.000000000002</v>
      </c>
      <c r="G62" s="187">
        <f t="shared" si="1"/>
        <v>6664.0000000000009</v>
      </c>
      <c r="H62" s="187">
        <v>7.0000000000000007E-2</v>
      </c>
      <c r="I62" s="187">
        <f t="shared" si="5"/>
        <v>38780.000000000007</v>
      </c>
      <c r="J62" s="187">
        <f t="shared" si="6"/>
        <v>15764.000000000002</v>
      </c>
      <c r="K62" s="187">
        <v>0.14000000000000001</v>
      </c>
      <c r="L62" s="187">
        <f t="shared" si="2"/>
        <v>22428.000000000004</v>
      </c>
      <c r="M62" s="187">
        <f t="shared" si="3"/>
        <v>53900.000000000007</v>
      </c>
      <c r="N62" s="187">
        <f t="shared" si="4"/>
        <v>38200.400000000009</v>
      </c>
      <c r="O62" s="187">
        <v>0</v>
      </c>
      <c r="P62" s="187">
        <f t="shared" si="7"/>
        <v>14700.000000000002</v>
      </c>
      <c r="Q62" s="187">
        <f t="shared" si="8"/>
        <v>33600</v>
      </c>
      <c r="R62" s="187">
        <f t="shared" si="9"/>
        <v>48300</v>
      </c>
      <c r="S62" s="187">
        <f t="shared" si="10"/>
        <v>32600.399999999998</v>
      </c>
    </row>
    <row r="63" spans="1:19" ht="19.5" x14ac:dyDescent="0.5">
      <c r="A63" s="14" t="s">
        <v>16</v>
      </c>
      <c r="B63" s="186">
        <v>800500</v>
      </c>
      <c r="C63" s="15" t="s">
        <v>1050</v>
      </c>
      <c r="D63" s="14"/>
      <c r="E63" s="187">
        <v>0.28000000000000003</v>
      </c>
      <c r="F63" s="187">
        <f t="shared" si="0"/>
        <v>23760</v>
      </c>
      <c r="G63" s="187">
        <f t="shared" si="1"/>
        <v>10472</v>
      </c>
      <c r="H63" s="187">
        <v>0.11</v>
      </c>
      <c r="I63" s="187">
        <f t="shared" si="5"/>
        <v>47090</v>
      </c>
      <c r="J63" s="187">
        <f t="shared" si="6"/>
        <v>19142</v>
      </c>
      <c r="K63" s="187">
        <v>0.17</v>
      </c>
      <c r="L63" s="187">
        <f t="shared" si="2"/>
        <v>29614</v>
      </c>
      <c r="M63" s="187">
        <f t="shared" si="3"/>
        <v>70850</v>
      </c>
      <c r="N63" s="187">
        <f t="shared" si="4"/>
        <v>50120.2</v>
      </c>
      <c r="O63" s="187">
        <v>0</v>
      </c>
      <c r="P63" s="187">
        <f t="shared" si="7"/>
        <v>23100</v>
      </c>
      <c r="Q63" s="187">
        <f t="shared" si="8"/>
        <v>40800</v>
      </c>
      <c r="R63" s="187">
        <f t="shared" si="9"/>
        <v>63900</v>
      </c>
      <c r="S63" s="187">
        <f t="shared" si="10"/>
        <v>43170.2</v>
      </c>
    </row>
    <row r="64" spans="1:19" ht="39" x14ac:dyDescent="0.5">
      <c r="A64" s="14" t="s">
        <v>16</v>
      </c>
      <c r="B64" s="186">
        <v>800505</v>
      </c>
      <c r="C64" s="15" t="s">
        <v>1051</v>
      </c>
      <c r="D64" s="14"/>
      <c r="E64" s="187">
        <v>0.35</v>
      </c>
      <c r="F64" s="187">
        <f t="shared" si="0"/>
        <v>25920</v>
      </c>
      <c r="G64" s="187">
        <f t="shared" si="1"/>
        <v>11424</v>
      </c>
      <c r="H64" s="187">
        <v>0.12</v>
      </c>
      <c r="I64" s="187">
        <f t="shared" si="5"/>
        <v>63710</v>
      </c>
      <c r="J64" s="187">
        <f t="shared" si="6"/>
        <v>25898</v>
      </c>
      <c r="K64" s="187">
        <v>0.23</v>
      </c>
      <c r="L64" s="187">
        <f t="shared" si="2"/>
        <v>37322</v>
      </c>
      <c r="M64" s="187">
        <f t="shared" si="3"/>
        <v>89630</v>
      </c>
      <c r="N64" s="187">
        <f t="shared" si="4"/>
        <v>63504.600000000006</v>
      </c>
      <c r="O64" s="187">
        <v>0</v>
      </c>
      <c r="P64" s="187">
        <f t="shared" si="7"/>
        <v>25200</v>
      </c>
      <c r="Q64" s="187">
        <f t="shared" si="8"/>
        <v>55200</v>
      </c>
      <c r="R64" s="187">
        <f t="shared" si="9"/>
        <v>80400</v>
      </c>
      <c r="S64" s="187">
        <f t="shared" si="10"/>
        <v>54274.600000000006</v>
      </c>
    </row>
    <row r="65" spans="1:19" ht="19.5" x14ac:dyDescent="0.5">
      <c r="A65" s="14" t="s">
        <v>16</v>
      </c>
      <c r="B65" s="186">
        <v>800510</v>
      </c>
      <c r="C65" s="15" t="s">
        <v>1052</v>
      </c>
      <c r="D65" s="14"/>
      <c r="E65" s="187">
        <v>0.21000000000000002</v>
      </c>
      <c r="F65" s="187">
        <f t="shared" si="0"/>
        <v>15120.000000000002</v>
      </c>
      <c r="G65" s="187">
        <f t="shared" si="1"/>
        <v>6664.0000000000009</v>
      </c>
      <c r="H65" s="187">
        <v>7.0000000000000007E-2</v>
      </c>
      <c r="I65" s="187">
        <f t="shared" si="5"/>
        <v>38780.000000000007</v>
      </c>
      <c r="J65" s="187">
        <f t="shared" si="6"/>
        <v>15764.000000000002</v>
      </c>
      <c r="K65" s="187">
        <v>0.14000000000000001</v>
      </c>
      <c r="L65" s="187">
        <f t="shared" si="2"/>
        <v>22428.000000000004</v>
      </c>
      <c r="M65" s="187">
        <f t="shared" si="3"/>
        <v>53900.000000000007</v>
      </c>
      <c r="N65" s="187">
        <f t="shared" si="4"/>
        <v>38200.400000000009</v>
      </c>
      <c r="O65" s="187">
        <v>0</v>
      </c>
      <c r="P65" s="187">
        <f t="shared" si="7"/>
        <v>14700.000000000002</v>
      </c>
      <c r="Q65" s="187">
        <f t="shared" si="8"/>
        <v>33600</v>
      </c>
      <c r="R65" s="187">
        <f t="shared" si="9"/>
        <v>48300</v>
      </c>
      <c r="S65" s="187">
        <f t="shared" si="10"/>
        <v>32600.399999999998</v>
      </c>
    </row>
    <row r="66" spans="1:19" ht="19.5" x14ac:dyDescent="0.5">
      <c r="A66" s="14" t="s">
        <v>16</v>
      </c>
      <c r="B66" s="186">
        <v>800515</v>
      </c>
      <c r="C66" s="15" t="s">
        <v>1053</v>
      </c>
      <c r="D66" s="14"/>
      <c r="E66" s="187">
        <v>0.21000000000000002</v>
      </c>
      <c r="F66" s="187">
        <f t="shared" si="0"/>
        <v>15120.000000000002</v>
      </c>
      <c r="G66" s="187">
        <f t="shared" si="1"/>
        <v>6664.0000000000009</v>
      </c>
      <c r="H66" s="187">
        <v>7.0000000000000007E-2</v>
      </c>
      <c r="I66" s="187">
        <f t="shared" si="5"/>
        <v>38780.000000000007</v>
      </c>
      <c r="J66" s="187">
        <f t="shared" si="6"/>
        <v>15764.000000000002</v>
      </c>
      <c r="K66" s="187">
        <v>0.14000000000000001</v>
      </c>
      <c r="L66" s="187">
        <f t="shared" si="2"/>
        <v>22428.000000000004</v>
      </c>
      <c r="M66" s="187">
        <f t="shared" si="3"/>
        <v>53900.000000000007</v>
      </c>
      <c r="N66" s="187">
        <f t="shared" si="4"/>
        <v>38200.400000000009</v>
      </c>
      <c r="O66" s="187">
        <v>0</v>
      </c>
      <c r="P66" s="187">
        <f t="shared" si="7"/>
        <v>14700.000000000002</v>
      </c>
      <c r="Q66" s="187">
        <f t="shared" si="8"/>
        <v>33600</v>
      </c>
      <c r="R66" s="187">
        <f t="shared" si="9"/>
        <v>48300</v>
      </c>
      <c r="S66" s="187">
        <f t="shared" si="10"/>
        <v>32600.399999999998</v>
      </c>
    </row>
    <row r="67" spans="1:19" ht="39" x14ac:dyDescent="0.5">
      <c r="A67" s="14" t="s">
        <v>16</v>
      </c>
      <c r="B67" s="186">
        <v>800520</v>
      </c>
      <c r="C67" s="15" t="s">
        <v>1054</v>
      </c>
      <c r="D67" s="14"/>
      <c r="E67" s="187">
        <v>0.51</v>
      </c>
      <c r="F67" s="187">
        <f t="shared" ref="F67:F130" si="11">H67*216000</f>
        <v>45360</v>
      </c>
      <c r="G67" s="187">
        <f t="shared" ref="G67:G130" si="12">H67*95200</f>
        <v>19992</v>
      </c>
      <c r="H67" s="187">
        <v>0.21</v>
      </c>
      <c r="I67" s="187">
        <f t="shared" si="5"/>
        <v>83100</v>
      </c>
      <c r="J67" s="187">
        <f t="shared" si="6"/>
        <v>33780</v>
      </c>
      <c r="K67" s="187">
        <v>0.3</v>
      </c>
      <c r="L67" s="187">
        <f t="shared" ref="L67:L130" si="13">J67+G67</f>
        <v>53772</v>
      </c>
      <c r="M67" s="187">
        <f t="shared" ref="M67:M130" si="14">I67+F67</f>
        <v>128460</v>
      </c>
      <c r="N67" s="187">
        <f t="shared" ref="N67:N130" si="15">M67-(L67*70%)</f>
        <v>90819.6</v>
      </c>
      <c r="O67" s="187">
        <v>0</v>
      </c>
      <c r="P67" s="187">
        <f t="shared" si="7"/>
        <v>44100</v>
      </c>
      <c r="Q67" s="187">
        <f t="shared" si="8"/>
        <v>72000</v>
      </c>
      <c r="R67" s="187">
        <f t="shared" si="9"/>
        <v>116100</v>
      </c>
      <c r="S67" s="187">
        <f t="shared" si="10"/>
        <v>78459.600000000006</v>
      </c>
    </row>
    <row r="68" spans="1:19" ht="58.5" x14ac:dyDescent="0.5">
      <c r="A68" s="14" t="s">
        <v>16</v>
      </c>
      <c r="B68" s="186">
        <v>800525</v>
      </c>
      <c r="C68" s="15" t="s">
        <v>1055</v>
      </c>
      <c r="D68" s="14"/>
      <c r="E68" s="187">
        <v>0.39</v>
      </c>
      <c r="F68" s="187">
        <f t="shared" si="11"/>
        <v>25920</v>
      </c>
      <c r="G68" s="187">
        <f t="shared" si="12"/>
        <v>11424</v>
      </c>
      <c r="H68" s="187">
        <v>0.12</v>
      </c>
      <c r="I68" s="187">
        <f t="shared" ref="I68:I131" si="16">K68*277000</f>
        <v>74790</v>
      </c>
      <c r="J68" s="187">
        <f t="shared" ref="J68:J131" si="17">112600*K68</f>
        <v>30402.000000000004</v>
      </c>
      <c r="K68" s="187">
        <v>0.27</v>
      </c>
      <c r="L68" s="187">
        <f t="shared" si="13"/>
        <v>41826</v>
      </c>
      <c r="M68" s="187">
        <f t="shared" si="14"/>
        <v>100710</v>
      </c>
      <c r="N68" s="187">
        <f t="shared" si="15"/>
        <v>71431.8</v>
      </c>
      <c r="O68" s="187">
        <v>0</v>
      </c>
      <c r="P68" s="187">
        <f t="shared" ref="P68:P131" si="18">H68*210000</f>
        <v>25200</v>
      </c>
      <c r="Q68" s="187">
        <f t="shared" ref="Q68:Q131" si="19">K68*240000</f>
        <v>64800.000000000007</v>
      </c>
      <c r="R68" s="187">
        <f t="shared" ref="R68:R131" si="20">P68+Q68</f>
        <v>90000</v>
      </c>
      <c r="S68" s="187">
        <f t="shared" ref="S68:S131" si="21">R68-(L68*70%)</f>
        <v>60721.8</v>
      </c>
    </row>
    <row r="69" spans="1:19" ht="39" x14ac:dyDescent="0.5">
      <c r="A69" s="14" t="s">
        <v>16</v>
      </c>
      <c r="B69" s="186">
        <v>800530</v>
      </c>
      <c r="C69" s="15" t="s">
        <v>1056</v>
      </c>
      <c r="D69" s="14"/>
      <c r="E69" s="187">
        <v>0.25</v>
      </c>
      <c r="F69" s="187">
        <f t="shared" si="11"/>
        <v>19440</v>
      </c>
      <c r="G69" s="187">
        <f t="shared" si="12"/>
        <v>8568</v>
      </c>
      <c r="H69" s="187">
        <v>0.09</v>
      </c>
      <c r="I69" s="187">
        <f t="shared" si="16"/>
        <v>44320</v>
      </c>
      <c r="J69" s="187">
        <f t="shared" si="17"/>
        <v>18016</v>
      </c>
      <c r="K69" s="187">
        <v>0.16</v>
      </c>
      <c r="L69" s="187">
        <f t="shared" si="13"/>
        <v>26584</v>
      </c>
      <c r="M69" s="187">
        <f t="shared" si="14"/>
        <v>63760</v>
      </c>
      <c r="N69" s="187">
        <f t="shared" si="15"/>
        <v>45151.199999999997</v>
      </c>
      <c r="O69" s="187">
        <v>0</v>
      </c>
      <c r="P69" s="187">
        <f t="shared" si="18"/>
        <v>18900</v>
      </c>
      <c r="Q69" s="187">
        <f t="shared" si="19"/>
        <v>38400</v>
      </c>
      <c r="R69" s="187">
        <f t="shared" si="20"/>
        <v>57300</v>
      </c>
      <c r="S69" s="187">
        <f t="shared" si="21"/>
        <v>38691.199999999997</v>
      </c>
    </row>
    <row r="70" spans="1:19" ht="39" x14ac:dyDescent="0.5">
      <c r="A70" s="14" t="s">
        <v>16</v>
      </c>
      <c r="B70" s="186">
        <v>800535</v>
      </c>
      <c r="C70" s="15" t="s">
        <v>1057</v>
      </c>
      <c r="D70" s="14"/>
      <c r="E70" s="187">
        <v>0.25</v>
      </c>
      <c r="F70" s="187">
        <f t="shared" si="11"/>
        <v>19440</v>
      </c>
      <c r="G70" s="187">
        <f t="shared" si="12"/>
        <v>8568</v>
      </c>
      <c r="H70" s="187">
        <v>0.09</v>
      </c>
      <c r="I70" s="187">
        <f t="shared" si="16"/>
        <v>44320</v>
      </c>
      <c r="J70" s="187">
        <f t="shared" si="17"/>
        <v>18016</v>
      </c>
      <c r="K70" s="187">
        <v>0.16</v>
      </c>
      <c r="L70" s="187">
        <f t="shared" si="13"/>
        <v>26584</v>
      </c>
      <c r="M70" s="187">
        <f t="shared" si="14"/>
        <v>63760</v>
      </c>
      <c r="N70" s="187">
        <f t="shared" si="15"/>
        <v>45151.199999999997</v>
      </c>
      <c r="O70" s="187">
        <v>0</v>
      </c>
      <c r="P70" s="187">
        <f t="shared" si="18"/>
        <v>18900</v>
      </c>
      <c r="Q70" s="187">
        <f t="shared" si="19"/>
        <v>38400</v>
      </c>
      <c r="R70" s="187">
        <f t="shared" si="20"/>
        <v>57300</v>
      </c>
      <c r="S70" s="187">
        <f t="shared" si="21"/>
        <v>38691.199999999997</v>
      </c>
    </row>
    <row r="71" spans="1:19" ht="39" x14ac:dyDescent="0.5">
      <c r="A71" s="14" t="s">
        <v>16</v>
      </c>
      <c r="B71" s="186">
        <v>800540</v>
      </c>
      <c r="C71" s="15" t="s">
        <v>1058</v>
      </c>
      <c r="D71" s="14"/>
      <c r="E71" s="187">
        <v>0.25</v>
      </c>
      <c r="F71" s="187">
        <f t="shared" si="11"/>
        <v>19440</v>
      </c>
      <c r="G71" s="187">
        <f t="shared" si="12"/>
        <v>8568</v>
      </c>
      <c r="H71" s="187">
        <v>0.09</v>
      </c>
      <c r="I71" s="187">
        <f t="shared" si="16"/>
        <v>44320</v>
      </c>
      <c r="J71" s="187">
        <f t="shared" si="17"/>
        <v>18016</v>
      </c>
      <c r="K71" s="187">
        <v>0.16</v>
      </c>
      <c r="L71" s="187">
        <f t="shared" si="13"/>
        <v>26584</v>
      </c>
      <c r="M71" s="187">
        <f t="shared" si="14"/>
        <v>63760</v>
      </c>
      <c r="N71" s="187">
        <f t="shared" si="15"/>
        <v>45151.199999999997</v>
      </c>
      <c r="O71" s="187">
        <v>0</v>
      </c>
      <c r="P71" s="187">
        <f t="shared" si="18"/>
        <v>18900</v>
      </c>
      <c r="Q71" s="187">
        <f t="shared" si="19"/>
        <v>38400</v>
      </c>
      <c r="R71" s="187">
        <f t="shared" si="20"/>
        <v>57300</v>
      </c>
      <c r="S71" s="187">
        <f t="shared" si="21"/>
        <v>38691.199999999997</v>
      </c>
    </row>
    <row r="72" spans="1:19" ht="39" x14ac:dyDescent="0.5">
      <c r="A72" s="14" t="s">
        <v>16</v>
      </c>
      <c r="B72" s="186">
        <v>800545</v>
      </c>
      <c r="C72" s="15" t="s">
        <v>1059</v>
      </c>
      <c r="D72" s="14"/>
      <c r="E72" s="187">
        <v>0.26</v>
      </c>
      <c r="F72" s="187">
        <f t="shared" si="11"/>
        <v>15120.000000000002</v>
      </c>
      <c r="G72" s="187">
        <f t="shared" si="12"/>
        <v>6664.0000000000009</v>
      </c>
      <c r="H72" s="187">
        <v>7.0000000000000007E-2</v>
      </c>
      <c r="I72" s="187">
        <f t="shared" si="16"/>
        <v>52630</v>
      </c>
      <c r="J72" s="187">
        <f t="shared" si="17"/>
        <v>21394</v>
      </c>
      <c r="K72" s="187">
        <v>0.19</v>
      </c>
      <c r="L72" s="187">
        <f t="shared" si="13"/>
        <v>28058</v>
      </c>
      <c r="M72" s="187">
        <f t="shared" si="14"/>
        <v>67750</v>
      </c>
      <c r="N72" s="187">
        <f t="shared" si="15"/>
        <v>48109.4</v>
      </c>
      <c r="O72" s="187">
        <v>0</v>
      </c>
      <c r="P72" s="187">
        <f t="shared" si="18"/>
        <v>14700.000000000002</v>
      </c>
      <c r="Q72" s="187">
        <f t="shared" si="19"/>
        <v>45600</v>
      </c>
      <c r="R72" s="187">
        <f t="shared" si="20"/>
        <v>60300</v>
      </c>
      <c r="S72" s="187">
        <f t="shared" si="21"/>
        <v>40659.4</v>
      </c>
    </row>
    <row r="73" spans="1:19" ht="39" x14ac:dyDescent="0.5">
      <c r="A73" s="14" t="s">
        <v>16</v>
      </c>
      <c r="B73" s="186">
        <v>800550</v>
      </c>
      <c r="C73" s="15" t="s">
        <v>1060</v>
      </c>
      <c r="D73" s="14"/>
      <c r="E73" s="187">
        <v>0.42</v>
      </c>
      <c r="F73" s="187">
        <f t="shared" si="11"/>
        <v>23760</v>
      </c>
      <c r="G73" s="187">
        <f t="shared" si="12"/>
        <v>10472</v>
      </c>
      <c r="H73" s="187">
        <v>0.11</v>
      </c>
      <c r="I73" s="187">
        <f t="shared" si="16"/>
        <v>85870</v>
      </c>
      <c r="J73" s="187">
        <f t="shared" si="17"/>
        <v>34906</v>
      </c>
      <c r="K73" s="187">
        <v>0.31</v>
      </c>
      <c r="L73" s="187">
        <f t="shared" si="13"/>
        <v>45378</v>
      </c>
      <c r="M73" s="187">
        <f t="shared" si="14"/>
        <v>109630</v>
      </c>
      <c r="N73" s="187">
        <f t="shared" si="15"/>
        <v>77865.399999999994</v>
      </c>
      <c r="O73" s="187">
        <v>0</v>
      </c>
      <c r="P73" s="187">
        <f t="shared" si="18"/>
        <v>23100</v>
      </c>
      <c r="Q73" s="187">
        <f t="shared" si="19"/>
        <v>74400</v>
      </c>
      <c r="R73" s="187">
        <f t="shared" si="20"/>
        <v>97500</v>
      </c>
      <c r="S73" s="187">
        <f t="shared" si="21"/>
        <v>65735.399999999994</v>
      </c>
    </row>
    <row r="74" spans="1:19" ht="58.5" x14ac:dyDescent="0.5">
      <c r="A74" s="14" t="s">
        <v>16</v>
      </c>
      <c r="B74" s="186">
        <v>800555</v>
      </c>
      <c r="C74" s="15" t="s">
        <v>1061</v>
      </c>
      <c r="D74" s="14"/>
      <c r="E74" s="187">
        <v>0.74</v>
      </c>
      <c r="F74" s="187">
        <f t="shared" si="11"/>
        <v>56160</v>
      </c>
      <c r="G74" s="187">
        <f t="shared" si="12"/>
        <v>24752</v>
      </c>
      <c r="H74" s="187">
        <v>0.26</v>
      </c>
      <c r="I74" s="187">
        <f t="shared" si="16"/>
        <v>132960</v>
      </c>
      <c r="J74" s="187">
        <f t="shared" si="17"/>
        <v>54048</v>
      </c>
      <c r="K74" s="187">
        <v>0.48</v>
      </c>
      <c r="L74" s="187">
        <f t="shared" si="13"/>
        <v>78800</v>
      </c>
      <c r="M74" s="187">
        <f t="shared" si="14"/>
        <v>189120</v>
      </c>
      <c r="N74" s="187">
        <f t="shared" si="15"/>
        <v>133960</v>
      </c>
      <c r="O74" s="187">
        <v>0</v>
      </c>
      <c r="P74" s="187">
        <f t="shared" si="18"/>
        <v>54600</v>
      </c>
      <c r="Q74" s="187">
        <f t="shared" si="19"/>
        <v>115200</v>
      </c>
      <c r="R74" s="187">
        <f t="shared" si="20"/>
        <v>169800</v>
      </c>
      <c r="S74" s="187">
        <f t="shared" si="21"/>
        <v>114640</v>
      </c>
    </row>
    <row r="75" spans="1:19" ht="39" x14ac:dyDescent="0.5">
      <c r="A75" s="14" t="s">
        <v>16</v>
      </c>
      <c r="B75" s="186">
        <v>800556</v>
      </c>
      <c r="C75" s="15" t="s">
        <v>1062</v>
      </c>
      <c r="D75" s="14"/>
      <c r="E75" s="187">
        <v>0.74</v>
      </c>
      <c r="F75" s="187">
        <f t="shared" si="11"/>
        <v>56160</v>
      </c>
      <c r="G75" s="187">
        <f t="shared" si="12"/>
        <v>24752</v>
      </c>
      <c r="H75" s="187">
        <v>0.26</v>
      </c>
      <c r="I75" s="187">
        <f t="shared" si="16"/>
        <v>132960</v>
      </c>
      <c r="J75" s="187">
        <f t="shared" si="17"/>
        <v>54048</v>
      </c>
      <c r="K75" s="187">
        <v>0.48</v>
      </c>
      <c r="L75" s="187">
        <f t="shared" si="13"/>
        <v>78800</v>
      </c>
      <c r="M75" s="187">
        <f t="shared" si="14"/>
        <v>189120</v>
      </c>
      <c r="N75" s="187">
        <f t="shared" si="15"/>
        <v>133960</v>
      </c>
      <c r="O75" s="187">
        <v>0</v>
      </c>
      <c r="P75" s="187">
        <f t="shared" si="18"/>
        <v>54600</v>
      </c>
      <c r="Q75" s="187">
        <f t="shared" si="19"/>
        <v>115200</v>
      </c>
      <c r="R75" s="187">
        <f t="shared" si="20"/>
        <v>169800</v>
      </c>
      <c r="S75" s="187">
        <f t="shared" si="21"/>
        <v>114640</v>
      </c>
    </row>
    <row r="76" spans="1:19" ht="39" x14ac:dyDescent="0.5">
      <c r="A76" s="14" t="s">
        <v>16</v>
      </c>
      <c r="B76" s="186">
        <v>800560</v>
      </c>
      <c r="C76" s="15" t="s">
        <v>1063</v>
      </c>
      <c r="D76" s="14"/>
      <c r="E76" s="187">
        <v>0.94000000000000006</v>
      </c>
      <c r="F76" s="187">
        <f t="shared" si="11"/>
        <v>30240.000000000004</v>
      </c>
      <c r="G76" s="187">
        <f t="shared" si="12"/>
        <v>13328.000000000002</v>
      </c>
      <c r="H76" s="187">
        <v>0.14000000000000001</v>
      </c>
      <c r="I76" s="187">
        <f t="shared" si="16"/>
        <v>221600</v>
      </c>
      <c r="J76" s="187">
        <f t="shared" si="17"/>
        <v>90080</v>
      </c>
      <c r="K76" s="187">
        <v>0.8</v>
      </c>
      <c r="L76" s="187">
        <f t="shared" si="13"/>
        <v>103408</v>
      </c>
      <c r="M76" s="187">
        <f t="shared" si="14"/>
        <v>251840</v>
      </c>
      <c r="N76" s="187">
        <f t="shared" si="15"/>
        <v>179454.40000000002</v>
      </c>
      <c r="O76" s="187">
        <v>0</v>
      </c>
      <c r="P76" s="187">
        <f t="shared" si="18"/>
        <v>29400.000000000004</v>
      </c>
      <c r="Q76" s="187">
        <f t="shared" si="19"/>
        <v>192000</v>
      </c>
      <c r="R76" s="187">
        <f t="shared" si="20"/>
        <v>221400</v>
      </c>
      <c r="S76" s="187">
        <f t="shared" si="21"/>
        <v>149014.40000000002</v>
      </c>
    </row>
    <row r="77" spans="1:19" ht="58.5" x14ac:dyDescent="0.5">
      <c r="A77" s="14" t="s">
        <v>16</v>
      </c>
      <c r="B77" s="186">
        <v>800565</v>
      </c>
      <c r="C77" s="15" t="s">
        <v>1064</v>
      </c>
      <c r="D77" s="14"/>
      <c r="E77" s="187">
        <v>0.94</v>
      </c>
      <c r="F77" s="187">
        <f t="shared" si="11"/>
        <v>62639.999999999993</v>
      </c>
      <c r="G77" s="187">
        <f t="shared" si="12"/>
        <v>27607.999999999996</v>
      </c>
      <c r="H77" s="187">
        <v>0.28999999999999998</v>
      </c>
      <c r="I77" s="187">
        <f t="shared" si="16"/>
        <v>180050</v>
      </c>
      <c r="J77" s="187">
        <f t="shared" si="17"/>
        <v>73190</v>
      </c>
      <c r="K77" s="187">
        <v>0.65</v>
      </c>
      <c r="L77" s="187">
        <f t="shared" si="13"/>
        <v>100798</v>
      </c>
      <c r="M77" s="187">
        <f t="shared" si="14"/>
        <v>242690</v>
      </c>
      <c r="N77" s="187">
        <f t="shared" si="15"/>
        <v>172131.40000000002</v>
      </c>
      <c r="O77" s="187">
        <v>0</v>
      </c>
      <c r="P77" s="187">
        <f t="shared" si="18"/>
        <v>60899.999999999993</v>
      </c>
      <c r="Q77" s="187">
        <f t="shared" si="19"/>
        <v>156000</v>
      </c>
      <c r="R77" s="187">
        <f t="shared" si="20"/>
        <v>216900</v>
      </c>
      <c r="S77" s="187">
        <f t="shared" si="21"/>
        <v>146341.40000000002</v>
      </c>
    </row>
    <row r="78" spans="1:19" ht="39" x14ac:dyDescent="0.5">
      <c r="A78" s="14" t="s">
        <v>16</v>
      </c>
      <c r="B78" s="186">
        <v>800570</v>
      </c>
      <c r="C78" s="15" t="s">
        <v>1065</v>
      </c>
      <c r="D78" s="14"/>
      <c r="E78" s="187">
        <v>0.77</v>
      </c>
      <c r="F78" s="187">
        <f t="shared" si="11"/>
        <v>34560</v>
      </c>
      <c r="G78" s="187">
        <f t="shared" si="12"/>
        <v>15232</v>
      </c>
      <c r="H78" s="187">
        <v>0.16</v>
      </c>
      <c r="I78" s="187">
        <f t="shared" si="16"/>
        <v>168970</v>
      </c>
      <c r="J78" s="187">
        <f t="shared" si="17"/>
        <v>68686</v>
      </c>
      <c r="K78" s="187">
        <v>0.61</v>
      </c>
      <c r="L78" s="187">
        <f t="shared" si="13"/>
        <v>83918</v>
      </c>
      <c r="M78" s="187">
        <f t="shared" si="14"/>
        <v>203530</v>
      </c>
      <c r="N78" s="187">
        <f t="shared" si="15"/>
        <v>144787.4</v>
      </c>
      <c r="O78" s="187">
        <v>0</v>
      </c>
      <c r="P78" s="187">
        <f t="shared" si="18"/>
        <v>33600</v>
      </c>
      <c r="Q78" s="187">
        <f t="shared" si="19"/>
        <v>146400</v>
      </c>
      <c r="R78" s="187">
        <f t="shared" si="20"/>
        <v>180000</v>
      </c>
      <c r="S78" s="187">
        <f t="shared" si="21"/>
        <v>121257.4</v>
      </c>
    </row>
    <row r="79" spans="1:19" ht="117" x14ac:dyDescent="0.5">
      <c r="A79" s="14" t="s">
        <v>49</v>
      </c>
      <c r="B79" s="186">
        <v>800571</v>
      </c>
      <c r="C79" s="15" t="s">
        <v>1066</v>
      </c>
      <c r="D79" s="14" t="s">
        <v>1067</v>
      </c>
      <c r="E79" s="187">
        <v>1.7</v>
      </c>
      <c r="F79" s="187">
        <f t="shared" si="11"/>
        <v>43200</v>
      </c>
      <c r="G79" s="187">
        <f t="shared" si="12"/>
        <v>19040</v>
      </c>
      <c r="H79" s="187">
        <v>0.2</v>
      </c>
      <c r="I79" s="187">
        <f t="shared" si="16"/>
        <v>415500</v>
      </c>
      <c r="J79" s="187">
        <f t="shared" si="17"/>
        <v>168900</v>
      </c>
      <c r="K79" s="187">
        <v>1.5</v>
      </c>
      <c r="L79" s="187">
        <f t="shared" si="13"/>
        <v>187940</v>
      </c>
      <c r="M79" s="187">
        <f t="shared" si="14"/>
        <v>458700</v>
      </c>
      <c r="N79" s="187">
        <f t="shared" si="15"/>
        <v>327142</v>
      </c>
      <c r="O79" s="187">
        <v>0</v>
      </c>
      <c r="P79" s="187">
        <f t="shared" si="18"/>
        <v>42000</v>
      </c>
      <c r="Q79" s="187">
        <f t="shared" si="19"/>
        <v>360000</v>
      </c>
      <c r="R79" s="187">
        <f t="shared" si="20"/>
        <v>402000</v>
      </c>
      <c r="S79" s="187">
        <f t="shared" si="21"/>
        <v>270442</v>
      </c>
    </row>
    <row r="80" spans="1:19" ht="39" x14ac:dyDescent="0.5">
      <c r="A80" s="14" t="s">
        <v>16</v>
      </c>
      <c r="B80" s="186">
        <v>800575</v>
      </c>
      <c r="C80" s="15" t="s">
        <v>1068</v>
      </c>
      <c r="D80" s="14"/>
      <c r="E80" s="187">
        <v>0.55000000000000004</v>
      </c>
      <c r="F80" s="187">
        <f t="shared" si="11"/>
        <v>30240.000000000004</v>
      </c>
      <c r="G80" s="187">
        <f t="shared" si="12"/>
        <v>13328.000000000002</v>
      </c>
      <c r="H80" s="187">
        <v>0.14000000000000001</v>
      </c>
      <c r="I80" s="187">
        <f t="shared" si="16"/>
        <v>113570</v>
      </c>
      <c r="J80" s="187">
        <f t="shared" si="17"/>
        <v>46166</v>
      </c>
      <c r="K80" s="187">
        <v>0.41</v>
      </c>
      <c r="L80" s="187">
        <f t="shared" si="13"/>
        <v>59494</v>
      </c>
      <c r="M80" s="187">
        <f t="shared" si="14"/>
        <v>143810</v>
      </c>
      <c r="N80" s="187">
        <f t="shared" si="15"/>
        <v>102164.20000000001</v>
      </c>
      <c r="O80" s="187">
        <v>0</v>
      </c>
      <c r="P80" s="187">
        <f t="shared" si="18"/>
        <v>29400.000000000004</v>
      </c>
      <c r="Q80" s="187">
        <f t="shared" si="19"/>
        <v>98400</v>
      </c>
      <c r="R80" s="187">
        <f t="shared" si="20"/>
        <v>127800</v>
      </c>
      <c r="S80" s="187">
        <f t="shared" si="21"/>
        <v>86154.200000000012</v>
      </c>
    </row>
    <row r="81" spans="1:19" ht="39" x14ac:dyDescent="0.5">
      <c r="A81" s="14" t="s">
        <v>16</v>
      </c>
      <c r="B81" s="186">
        <v>800580</v>
      </c>
      <c r="C81" s="15" t="s">
        <v>1069</v>
      </c>
      <c r="D81" s="14"/>
      <c r="E81" s="187">
        <v>0.89999999999999991</v>
      </c>
      <c r="F81" s="187">
        <f t="shared" si="11"/>
        <v>64800</v>
      </c>
      <c r="G81" s="187">
        <f t="shared" si="12"/>
        <v>28560</v>
      </c>
      <c r="H81" s="187">
        <v>0.3</v>
      </c>
      <c r="I81" s="187">
        <f t="shared" si="16"/>
        <v>166200</v>
      </c>
      <c r="J81" s="187">
        <f t="shared" si="17"/>
        <v>67560</v>
      </c>
      <c r="K81" s="187">
        <v>0.6</v>
      </c>
      <c r="L81" s="187">
        <f t="shared" si="13"/>
        <v>96120</v>
      </c>
      <c r="M81" s="187">
        <f t="shared" si="14"/>
        <v>231000</v>
      </c>
      <c r="N81" s="187">
        <f t="shared" si="15"/>
        <v>163716</v>
      </c>
      <c r="O81" s="187">
        <v>0</v>
      </c>
      <c r="P81" s="187">
        <f t="shared" si="18"/>
        <v>63000</v>
      </c>
      <c r="Q81" s="187">
        <f t="shared" si="19"/>
        <v>144000</v>
      </c>
      <c r="R81" s="187">
        <f t="shared" si="20"/>
        <v>207000</v>
      </c>
      <c r="S81" s="187">
        <f t="shared" si="21"/>
        <v>139716</v>
      </c>
    </row>
    <row r="82" spans="1:19" ht="39" x14ac:dyDescent="0.5">
      <c r="A82" s="14" t="s">
        <v>16</v>
      </c>
      <c r="B82" s="186">
        <v>800585</v>
      </c>
      <c r="C82" s="15" t="s">
        <v>1070</v>
      </c>
      <c r="D82" s="14"/>
      <c r="E82" s="187">
        <v>0.56000000000000005</v>
      </c>
      <c r="F82" s="187">
        <f t="shared" si="11"/>
        <v>41040</v>
      </c>
      <c r="G82" s="187">
        <f t="shared" si="12"/>
        <v>18088</v>
      </c>
      <c r="H82" s="187">
        <v>0.19</v>
      </c>
      <c r="I82" s="187">
        <f t="shared" si="16"/>
        <v>102490</v>
      </c>
      <c r="J82" s="187">
        <f t="shared" si="17"/>
        <v>41662</v>
      </c>
      <c r="K82" s="187">
        <v>0.37</v>
      </c>
      <c r="L82" s="187">
        <f t="shared" si="13"/>
        <v>59750</v>
      </c>
      <c r="M82" s="187">
        <f t="shared" si="14"/>
        <v>143530</v>
      </c>
      <c r="N82" s="187">
        <f t="shared" si="15"/>
        <v>101705</v>
      </c>
      <c r="O82" s="187">
        <v>0</v>
      </c>
      <c r="P82" s="187">
        <f t="shared" si="18"/>
        <v>39900</v>
      </c>
      <c r="Q82" s="187">
        <f t="shared" si="19"/>
        <v>88800</v>
      </c>
      <c r="R82" s="187">
        <f t="shared" si="20"/>
        <v>128700</v>
      </c>
      <c r="S82" s="187">
        <f t="shared" si="21"/>
        <v>86875</v>
      </c>
    </row>
    <row r="83" spans="1:19" ht="39" x14ac:dyDescent="0.5">
      <c r="A83" s="14" t="s">
        <v>16</v>
      </c>
      <c r="B83" s="186">
        <v>800586</v>
      </c>
      <c r="C83" s="15" t="s">
        <v>1071</v>
      </c>
      <c r="D83" s="14"/>
      <c r="E83" s="187">
        <v>0.56000000000000005</v>
      </c>
      <c r="F83" s="187">
        <f t="shared" si="11"/>
        <v>41040</v>
      </c>
      <c r="G83" s="187">
        <f t="shared" si="12"/>
        <v>18088</v>
      </c>
      <c r="H83" s="187">
        <v>0.19</v>
      </c>
      <c r="I83" s="187">
        <f t="shared" si="16"/>
        <v>102490</v>
      </c>
      <c r="J83" s="187">
        <f t="shared" si="17"/>
        <v>41662</v>
      </c>
      <c r="K83" s="187">
        <v>0.37</v>
      </c>
      <c r="L83" s="187">
        <f t="shared" si="13"/>
        <v>59750</v>
      </c>
      <c r="M83" s="187">
        <f t="shared" si="14"/>
        <v>143530</v>
      </c>
      <c r="N83" s="187">
        <f t="shared" si="15"/>
        <v>101705</v>
      </c>
      <c r="O83" s="187">
        <v>0</v>
      </c>
      <c r="P83" s="187">
        <f t="shared" si="18"/>
        <v>39900</v>
      </c>
      <c r="Q83" s="187">
        <f t="shared" si="19"/>
        <v>88800</v>
      </c>
      <c r="R83" s="187">
        <f t="shared" si="20"/>
        <v>128700</v>
      </c>
      <c r="S83" s="187">
        <f t="shared" si="21"/>
        <v>86875</v>
      </c>
    </row>
    <row r="84" spans="1:19" ht="39" x14ac:dyDescent="0.5">
      <c r="A84" s="14" t="s">
        <v>16</v>
      </c>
      <c r="B84" s="186">
        <v>800590</v>
      </c>
      <c r="C84" s="15" t="s">
        <v>1072</v>
      </c>
      <c r="D84" s="14"/>
      <c r="E84" s="187">
        <v>0.53</v>
      </c>
      <c r="F84" s="187">
        <f t="shared" si="11"/>
        <v>28080</v>
      </c>
      <c r="G84" s="187">
        <f t="shared" si="12"/>
        <v>12376</v>
      </c>
      <c r="H84" s="187">
        <v>0.13</v>
      </c>
      <c r="I84" s="187">
        <f t="shared" si="16"/>
        <v>110800</v>
      </c>
      <c r="J84" s="187">
        <f t="shared" si="17"/>
        <v>45040</v>
      </c>
      <c r="K84" s="187">
        <v>0.4</v>
      </c>
      <c r="L84" s="187">
        <f t="shared" si="13"/>
        <v>57416</v>
      </c>
      <c r="M84" s="187">
        <f t="shared" si="14"/>
        <v>138880</v>
      </c>
      <c r="N84" s="187">
        <f t="shared" si="15"/>
        <v>98688.8</v>
      </c>
      <c r="O84" s="187">
        <v>0</v>
      </c>
      <c r="P84" s="187">
        <f t="shared" si="18"/>
        <v>27300</v>
      </c>
      <c r="Q84" s="187">
        <f t="shared" si="19"/>
        <v>96000</v>
      </c>
      <c r="R84" s="187">
        <f t="shared" si="20"/>
        <v>123300</v>
      </c>
      <c r="S84" s="187">
        <f t="shared" si="21"/>
        <v>83108.800000000003</v>
      </c>
    </row>
    <row r="85" spans="1:19" ht="39" x14ac:dyDescent="0.5">
      <c r="A85" s="14" t="s">
        <v>16</v>
      </c>
      <c r="B85" s="186">
        <v>800595</v>
      </c>
      <c r="C85" s="15" t="s">
        <v>1073</v>
      </c>
      <c r="D85" s="14"/>
      <c r="E85" s="187">
        <v>0.38</v>
      </c>
      <c r="F85" s="187">
        <f t="shared" si="11"/>
        <v>21600</v>
      </c>
      <c r="G85" s="187">
        <f t="shared" si="12"/>
        <v>9520</v>
      </c>
      <c r="H85" s="187">
        <v>0.1</v>
      </c>
      <c r="I85" s="187">
        <f t="shared" si="16"/>
        <v>77560.000000000015</v>
      </c>
      <c r="J85" s="187">
        <f t="shared" si="17"/>
        <v>31528.000000000004</v>
      </c>
      <c r="K85" s="187">
        <v>0.28000000000000003</v>
      </c>
      <c r="L85" s="187">
        <f t="shared" si="13"/>
        <v>41048</v>
      </c>
      <c r="M85" s="187">
        <f t="shared" si="14"/>
        <v>99160.000000000015</v>
      </c>
      <c r="N85" s="187">
        <f t="shared" si="15"/>
        <v>70426.400000000023</v>
      </c>
      <c r="O85" s="187">
        <v>0</v>
      </c>
      <c r="P85" s="187">
        <f t="shared" si="18"/>
        <v>21000</v>
      </c>
      <c r="Q85" s="187">
        <f t="shared" si="19"/>
        <v>67200</v>
      </c>
      <c r="R85" s="187">
        <f t="shared" si="20"/>
        <v>88200</v>
      </c>
      <c r="S85" s="187">
        <f t="shared" si="21"/>
        <v>59466.400000000001</v>
      </c>
    </row>
    <row r="86" spans="1:19" ht="39" x14ac:dyDescent="0.5">
      <c r="A86" s="14" t="s">
        <v>16</v>
      </c>
      <c r="B86" s="186">
        <v>800600</v>
      </c>
      <c r="C86" s="15" t="s">
        <v>1074</v>
      </c>
      <c r="D86" s="14"/>
      <c r="E86" s="187">
        <v>0.34</v>
      </c>
      <c r="F86" s="187">
        <f t="shared" si="11"/>
        <v>12960</v>
      </c>
      <c r="G86" s="187">
        <f t="shared" si="12"/>
        <v>5712</v>
      </c>
      <c r="H86" s="187">
        <v>0.06</v>
      </c>
      <c r="I86" s="187">
        <f t="shared" si="16"/>
        <v>77560.000000000015</v>
      </c>
      <c r="J86" s="187">
        <f t="shared" si="17"/>
        <v>31528.000000000004</v>
      </c>
      <c r="K86" s="187">
        <v>0.28000000000000003</v>
      </c>
      <c r="L86" s="187">
        <f t="shared" si="13"/>
        <v>37240</v>
      </c>
      <c r="M86" s="187">
        <f t="shared" si="14"/>
        <v>90520.000000000015</v>
      </c>
      <c r="N86" s="187">
        <f t="shared" si="15"/>
        <v>64452.000000000015</v>
      </c>
      <c r="O86" s="187">
        <v>0</v>
      </c>
      <c r="P86" s="187">
        <f t="shared" si="18"/>
        <v>12600</v>
      </c>
      <c r="Q86" s="187">
        <f t="shared" si="19"/>
        <v>67200</v>
      </c>
      <c r="R86" s="187">
        <f t="shared" si="20"/>
        <v>79800</v>
      </c>
      <c r="S86" s="187">
        <f t="shared" si="21"/>
        <v>53732</v>
      </c>
    </row>
    <row r="87" spans="1:19" ht="58.5" x14ac:dyDescent="0.5">
      <c r="A87" s="14" t="s">
        <v>16</v>
      </c>
      <c r="B87" s="186">
        <v>800605</v>
      </c>
      <c r="C87" s="15" t="s">
        <v>1075</v>
      </c>
      <c r="D87" s="14"/>
      <c r="E87" s="187">
        <v>1.0899999999999999</v>
      </c>
      <c r="F87" s="187">
        <f t="shared" si="11"/>
        <v>77760</v>
      </c>
      <c r="G87" s="187">
        <f t="shared" si="12"/>
        <v>34272</v>
      </c>
      <c r="H87" s="187">
        <v>0.36</v>
      </c>
      <c r="I87" s="187">
        <f t="shared" si="16"/>
        <v>202210</v>
      </c>
      <c r="J87" s="187">
        <f t="shared" si="17"/>
        <v>82198</v>
      </c>
      <c r="K87" s="187">
        <v>0.73</v>
      </c>
      <c r="L87" s="187">
        <f t="shared" si="13"/>
        <v>116470</v>
      </c>
      <c r="M87" s="187">
        <f t="shared" si="14"/>
        <v>279970</v>
      </c>
      <c r="N87" s="187">
        <f t="shared" si="15"/>
        <v>198441</v>
      </c>
      <c r="O87" s="187">
        <v>0</v>
      </c>
      <c r="P87" s="187">
        <f t="shared" si="18"/>
        <v>75600</v>
      </c>
      <c r="Q87" s="187">
        <f t="shared" si="19"/>
        <v>175200</v>
      </c>
      <c r="R87" s="187">
        <f t="shared" si="20"/>
        <v>250800</v>
      </c>
      <c r="S87" s="187">
        <f t="shared" si="21"/>
        <v>169271</v>
      </c>
    </row>
    <row r="88" spans="1:19" ht="39" x14ac:dyDescent="0.5">
      <c r="A88" s="14" t="s">
        <v>16</v>
      </c>
      <c r="B88" s="186">
        <v>800610</v>
      </c>
      <c r="C88" s="15" t="s">
        <v>1076</v>
      </c>
      <c r="D88" s="14"/>
      <c r="E88" s="187">
        <v>0.80999999999999994</v>
      </c>
      <c r="F88" s="187">
        <f t="shared" si="11"/>
        <v>25920</v>
      </c>
      <c r="G88" s="187">
        <f t="shared" si="12"/>
        <v>11424</v>
      </c>
      <c r="H88" s="187">
        <v>0.12</v>
      </c>
      <c r="I88" s="187">
        <f t="shared" si="16"/>
        <v>191129.99999999997</v>
      </c>
      <c r="J88" s="187">
        <f t="shared" si="17"/>
        <v>77694</v>
      </c>
      <c r="K88" s="187">
        <v>0.69</v>
      </c>
      <c r="L88" s="187">
        <f t="shared" si="13"/>
        <v>89118</v>
      </c>
      <c r="M88" s="187">
        <f t="shared" si="14"/>
        <v>217049.99999999997</v>
      </c>
      <c r="N88" s="187">
        <f t="shared" si="15"/>
        <v>154667.39999999997</v>
      </c>
      <c r="O88" s="187">
        <v>0</v>
      </c>
      <c r="P88" s="187">
        <f t="shared" si="18"/>
        <v>25200</v>
      </c>
      <c r="Q88" s="187">
        <f t="shared" si="19"/>
        <v>165600</v>
      </c>
      <c r="R88" s="187">
        <f t="shared" si="20"/>
        <v>190800</v>
      </c>
      <c r="S88" s="187">
        <f t="shared" si="21"/>
        <v>128417.4</v>
      </c>
    </row>
    <row r="89" spans="1:19" ht="58.5" x14ac:dyDescent="0.5">
      <c r="A89" s="14" t="s">
        <v>16</v>
      </c>
      <c r="B89" s="186">
        <v>800611</v>
      </c>
      <c r="C89" s="15" t="s">
        <v>1077</v>
      </c>
      <c r="D89" s="14"/>
      <c r="E89" s="187">
        <v>0.80999999999999994</v>
      </c>
      <c r="F89" s="187">
        <f t="shared" si="11"/>
        <v>25920</v>
      </c>
      <c r="G89" s="187">
        <f t="shared" si="12"/>
        <v>11424</v>
      </c>
      <c r="H89" s="187">
        <v>0.12</v>
      </c>
      <c r="I89" s="187">
        <f t="shared" si="16"/>
        <v>191129.99999999997</v>
      </c>
      <c r="J89" s="187">
        <f t="shared" si="17"/>
        <v>77694</v>
      </c>
      <c r="K89" s="187">
        <v>0.69</v>
      </c>
      <c r="L89" s="187">
        <f t="shared" si="13"/>
        <v>89118</v>
      </c>
      <c r="M89" s="187">
        <f t="shared" si="14"/>
        <v>217049.99999999997</v>
      </c>
      <c r="N89" s="187">
        <f t="shared" si="15"/>
        <v>154667.39999999997</v>
      </c>
      <c r="O89" s="187">
        <v>0</v>
      </c>
      <c r="P89" s="187">
        <f t="shared" si="18"/>
        <v>25200</v>
      </c>
      <c r="Q89" s="187">
        <f t="shared" si="19"/>
        <v>165600</v>
      </c>
      <c r="R89" s="187">
        <f t="shared" si="20"/>
        <v>190800</v>
      </c>
      <c r="S89" s="187">
        <f t="shared" si="21"/>
        <v>128417.4</v>
      </c>
    </row>
    <row r="90" spans="1:19" ht="39" x14ac:dyDescent="0.5">
      <c r="A90" s="14" t="s">
        <v>16</v>
      </c>
      <c r="B90" s="186">
        <v>800615</v>
      </c>
      <c r="C90" s="15" t="s">
        <v>1078</v>
      </c>
      <c r="D90" s="14"/>
      <c r="E90" s="187">
        <v>0.78</v>
      </c>
      <c r="F90" s="187">
        <f t="shared" si="11"/>
        <v>25920</v>
      </c>
      <c r="G90" s="187">
        <f t="shared" si="12"/>
        <v>11424</v>
      </c>
      <c r="H90" s="187">
        <v>0.12</v>
      </c>
      <c r="I90" s="187">
        <f t="shared" si="16"/>
        <v>182820</v>
      </c>
      <c r="J90" s="187">
        <f t="shared" si="17"/>
        <v>74316</v>
      </c>
      <c r="K90" s="187">
        <v>0.66</v>
      </c>
      <c r="L90" s="187">
        <f t="shared" si="13"/>
        <v>85740</v>
      </c>
      <c r="M90" s="187">
        <f t="shared" si="14"/>
        <v>208740</v>
      </c>
      <c r="N90" s="187">
        <f t="shared" si="15"/>
        <v>148722</v>
      </c>
      <c r="O90" s="187">
        <v>0</v>
      </c>
      <c r="P90" s="187">
        <f t="shared" si="18"/>
        <v>25200</v>
      </c>
      <c r="Q90" s="187">
        <f t="shared" si="19"/>
        <v>158400</v>
      </c>
      <c r="R90" s="187">
        <f t="shared" si="20"/>
        <v>183600</v>
      </c>
      <c r="S90" s="187">
        <f t="shared" si="21"/>
        <v>123582</v>
      </c>
    </row>
    <row r="91" spans="1:19" ht="39" x14ac:dyDescent="0.5">
      <c r="A91" s="14" t="s">
        <v>16</v>
      </c>
      <c r="B91" s="186">
        <v>800620</v>
      </c>
      <c r="C91" s="15" t="s">
        <v>1079</v>
      </c>
      <c r="D91" s="14"/>
      <c r="E91" s="187">
        <v>0.22999999999999998</v>
      </c>
      <c r="F91" s="187">
        <f t="shared" si="11"/>
        <v>10800</v>
      </c>
      <c r="G91" s="187">
        <f t="shared" si="12"/>
        <v>4760</v>
      </c>
      <c r="H91" s="187">
        <v>0.05</v>
      </c>
      <c r="I91" s="187">
        <f t="shared" si="16"/>
        <v>49860</v>
      </c>
      <c r="J91" s="187">
        <f t="shared" si="17"/>
        <v>20268</v>
      </c>
      <c r="K91" s="187">
        <v>0.18</v>
      </c>
      <c r="L91" s="187">
        <f t="shared" si="13"/>
        <v>25028</v>
      </c>
      <c r="M91" s="187">
        <f t="shared" si="14"/>
        <v>60660</v>
      </c>
      <c r="N91" s="187">
        <f t="shared" si="15"/>
        <v>43140.4</v>
      </c>
      <c r="O91" s="187">
        <v>0</v>
      </c>
      <c r="P91" s="187">
        <f t="shared" si="18"/>
        <v>10500</v>
      </c>
      <c r="Q91" s="187">
        <f t="shared" si="19"/>
        <v>43200</v>
      </c>
      <c r="R91" s="187">
        <f t="shared" si="20"/>
        <v>53700</v>
      </c>
      <c r="S91" s="187">
        <f t="shared" si="21"/>
        <v>36180.400000000001</v>
      </c>
    </row>
    <row r="92" spans="1:19" ht="39" x14ac:dyDescent="0.5">
      <c r="A92" s="14" t="s">
        <v>16</v>
      </c>
      <c r="B92" s="186">
        <v>800625</v>
      </c>
      <c r="C92" s="15" t="s">
        <v>1080</v>
      </c>
      <c r="D92" s="14"/>
      <c r="E92" s="187">
        <v>0.28000000000000003</v>
      </c>
      <c r="F92" s="187">
        <f t="shared" si="11"/>
        <v>12960</v>
      </c>
      <c r="G92" s="187">
        <f t="shared" si="12"/>
        <v>5712</v>
      </c>
      <c r="H92" s="187">
        <v>0.06</v>
      </c>
      <c r="I92" s="187">
        <f t="shared" si="16"/>
        <v>60940</v>
      </c>
      <c r="J92" s="187">
        <f t="shared" si="17"/>
        <v>24772</v>
      </c>
      <c r="K92" s="187">
        <v>0.22</v>
      </c>
      <c r="L92" s="187">
        <f t="shared" si="13"/>
        <v>30484</v>
      </c>
      <c r="M92" s="187">
        <f t="shared" si="14"/>
        <v>73900</v>
      </c>
      <c r="N92" s="187">
        <f t="shared" si="15"/>
        <v>52561.2</v>
      </c>
      <c r="O92" s="187">
        <v>0</v>
      </c>
      <c r="P92" s="187">
        <f t="shared" si="18"/>
        <v>12600</v>
      </c>
      <c r="Q92" s="187">
        <f t="shared" si="19"/>
        <v>52800</v>
      </c>
      <c r="R92" s="187">
        <f t="shared" si="20"/>
        <v>65400</v>
      </c>
      <c r="S92" s="187">
        <f t="shared" si="21"/>
        <v>44061.2</v>
      </c>
    </row>
    <row r="93" spans="1:19" ht="39" x14ac:dyDescent="0.5">
      <c r="A93" s="14" t="s">
        <v>16</v>
      </c>
      <c r="B93" s="186">
        <v>800630</v>
      </c>
      <c r="C93" s="15" t="s">
        <v>1081</v>
      </c>
      <c r="D93" s="14"/>
      <c r="E93" s="187">
        <v>1.3</v>
      </c>
      <c r="F93" s="187">
        <f t="shared" si="11"/>
        <v>51840</v>
      </c>
      <c r="G93" s="187">
        <f t="shared" si="12"/>
        <v>22848</v>
      </c>
      <c r="H93" s="187">
        <v>0.24</v>
      </c>
      <c r="I93" s="187">
        <f t="shared" si="16"/>
        <v>293620</v>
      </c>
      <c r="J93" s="187">
        <f t="shared" si="17"/>
        <v>119356</v>
      </c>
      <c r="K93" s="187">
        <v>1.06</v>
      </c>
      <c r="L93" s="187">
        <f t="shared" si="13"/>
        <v>142204</v>
      </c>
      <c r="M93" s="187">
        <f t="shared" si="14"/>
        <v>345460</v>
      </c>
      <c r="N93" s="187">
        <f t="shared" si="15"/>
        <v>245917.2</v>
      </c>
      <c r="O93" s="187">
        <v>0</v>
      </c>
      <c r="P93" s="187">
        <f t="shared" si="18"/>
        <v>50400</v>
      </c>
      <c r="Q93" s="187">
        <f t="shared" si="19"/>
        <v>254400</v>
      </c>
      <c r="R93" s="187">
        <f t="shared" si="20"/>
        <v>304800</v>
      </c>
      <c r="S93" s="187">
        <f t="shared" si="21"/>
        <v>205257.2</v>
      </c>
    </row>
    <row r="94" spans="1:19" ht="39" x14ac:dyDescent="0.5">
      <c r="A94" s="14" t="s">
        <v>16</v>
      </c>
      <c r="B94" s="186">
        <v>800631</v>
      </c>
      <c r="C94" s="15" t="s">
        <v>1082</v>
      </c>
      <c r="D94" s="14"/>
      <c r="E94" s="187">
        <v>1.3</v>
      </c>
      <c r="F94" s="187">
        <f t="shared" si="11"/>
        <v>51840</v>
      </c>
      <c r="G94" s="187">
        <f t="shared" si="12"/>
        <v>22848</v>
      </c>
      <c r="H94" s="187">
        <v>0.24</v>
      </c>
      <c r="I94" s="187">
        <f t="shared" si="16"/>
        <v>293620</v>
      </c>
      <c r="J94" s="187">
        <f t="shared" si="17"/>
        <v>119356</v>
      </c>
      <c r="K94" s="187">
        <v>1.06</v>
      </c>
      <c r="L94" s="187">
        <f t="shared" si="13"/>
        <v>142204</v>
      </c>
      <c r="M94" s="187">
        <f t="shared" si="14"/>
        <v>345460</v>
      </c>
      <c r="N94" s="187">
        <f t="shared" si="15"/>
        <v>245917.2</v>
      </c>
      <c r="O94" s="187">
        <v>0</v>
      </c>
      <c r="P94" s="187">
        <f t="shared" si="18"/>
        <v>50400</v>
      </c>
      <c r="Q94" s="187">
        <f t="shared" si="19"/>
        <v>254400</v>
      </c>
      <c r="R94" s="187">
        <f t="shared" si="20"/>
        <v>304800</v>
      </c>
      <c r="S94" s="187">
        <f t="shared" si="21"/>
        <v>205257.2</v>
      </c>
    </row>
    <row r="95" spans="1:19" ht="39" x14ac:dyDescent="0.5">
      <c r="A95" s="14" t="s">
        <v>16</v>
      </c>
      <c r="B95" s="186">
        <v>800635</v>
      </c>
      <c r="C95" s="15" t="s">
        <v>1083</v>
      </c>
      <c r="D95" s="14"/>
      <c r="E95" s="187">
        <v>0.55000000000000004</v>
      </c>
      <c r="F95" s="187">
        <f t="shared" si="11"/>
        <v>73440</v>
      </c>
      <c r="G95" s="187">
        <f t="shared" si="12"/>
        <v>32368.000000000004</v>
      </c>
      <c r="H95" s="187">
        <v>0.34</v>
      </c>
      <c r="I95" s="187">
        <f t="shared" si="16"/>
        <v>58170</v>
      </c>
      <c r="J95" s="187">
        <f t="shared" si="17"/>
        <v>23646</v>
      </c>
      <c r="K95" s="187">
        <v>0.21</v>
      </c>
      <c r="L95" s="187">
        <f t="shared" si="13"/>
        <v>56014</v>
      </c>
      <c r="M95" s="187">
        <f t="shared" si="14"/>
        <v>131610</v>
      </c>
      <c r="N95" s="187">
        <f t="shared" si="15"/>
        <v>92400.200000000012</v>
      </c>
      <c r="O95" s="187">
        <v>0</v>
      </c>
      <c r="P95" s="187">
        <f t="shared" si="18"/>
        <v>71400</v>
      </c>
      <c r="Q95" s="187">
        <f t="shared" si="19"/>
        <v>50400</v>
      </c>
      <c r="R95" s="187">
        <f t="shared" si="20"/>
        <v>121800</v>
      </c>
      <c r="S95" s="187">
        <f t="shared" si="21"/>
        <v>82590.200000000012</v>
      </c>
    </row>
    <row r="96" spans="1:19" ht="19.5" x14ac:dyDescent="0.5">
      <c r="A96" s="14" t="s">
        <v>16</v>
      </c>
      <c r="B96" s="186">
        <v>800640</v>
      </c>
      <c r="C96" s="15" t="s">
        <v>1084</v>
      </c>
      <c r="D96" s="14"/>
      <c r="E96" s="187">
        <v>0.44</v>
      </c>
      <c r="F96" s="187">
        <f t="shared" si="11"/>
        <v>49680</v>
      </c>
      <c r="G96" s="187">
        <f t="shared" si="12"/>
        <v>21896</v>
      </c>
      <c r="H96" s="187">
        <v>0.23</v>
      </c>
      <c r="I96" s="187">
        <f t="shared" si="16"/>
        <v>58170</v>
      </c>
      <c r="J96" s="187">
        <f t="shared" si="17"/>
        <v>23646</v>
      </c>
      <c r="K96" s="187">
        <v>0.21</v>
      </c>
      <c r="L96" s="187">
        <f t="shared" si="13"/>
        <v>45542</v>
      </c>
      <c r="M96" s="187">
        <f t="shared" si="14"/>
        <v>107850</v>
      </c>
      <c r="N96" s="187">
        <f t="shared" si="15"/>
        <v>75970.600000000006</v>
      </c>
      <c r="O96" s="187">
        <v>0</v>
      </c>
      <c r="P96" s="187">
        <f t="shared" si="18"/>
        <v>48300</v>
      </c>
      <c r="Q96" s="187">
        <f t="shared" si="19"/>
        <v>50400</v>
      </c>
      <c r="R96" s="187">
        <f t="shared" si="20"/>
        <v>98700</v>
      </c>
      <c r="S96" s="187">
        <f t="shared" si="21"/>
        <v>66820.600000000006</v>
      </c>
    </row>
    <row r="97" spans="1:19" ht="39" x14ac:dyDescent="0.5">
      <c r="A97" s="14" t="s">
        <v>16</v>
      </c>
      <c r="B97" s="186">
        <v>800645</v>
      </c>
      <c r="C97" s="15" t="s">
        <v>1085</v>
      </c>
      <c r="D97" s="14"/>
      <c r="E97" s="187">
        <v>0.26</v>
      </c>
      <c r="F97" s="187">
        <f t="shared" si="11"/>
        <v>8640</v>
      </c>
      <c r="G97" s="187">
        <f t="shared" si="12"/>
        <v>3808</v>
      </c>
      <c r="H97" s="187">
        <v>0.04</v>
      </c>
      <c r="I97" s="187">
        <f t="shared" si="16"/>
        <v>60940</v>
      </c>
      <c r="J97" s="187">
        <f t="shared" si="17"/>
        <v>24772</v>
      </c>
      <c r="K97" s="187">
        <v>0.22</v>
      </c>
      <c r="L97" s="187">
        <f t="shared" si="13"/>
        <v>28580</v>
      </c>
      <c r="M97" s="187">
        <f t="shared" si="14"/>
        <v>69580</v>
      </c>
      <c r="N97" s="187">
        <f t="shared" si="15"/>
        <v>49574</v>
      </c>
      <c r="O97" s="187">
        <v>0</v>
      </c>
      <c r="P97" s="187">
        <f t="shared" si="18"/>
        <v>8400</v>
      </c>
      <c r="Q97" s="187">
        <f t="shared" si="19"/>
        <v>52800</v>
      </c>
      <c r="R97" s="187">
        <f t="shared" si="20"/>
        <v>61200</v>
      </c>
      <c r="S97" s="187">
        <f t="shared" si="21"/>
        <v>41194</v>
      </c>
    </row>
    <row r="98" spans="1:19" ht="58.5" x14ac:dyDescent="0.5">
      <c r="A98" s="14" t="s">
        <v>16</v>
      </c>
      <c r="B98" s="186">
        <v>800650</v>
      </c>
      <c r="C98" s="15" t="s">
        <v>1086</v>
      </c>
      <c r="D98" s="14"/>
      <c r="E98" s="187">
        <v>0.41</v>
      </c>
      <c r="F98" s="187">
        <f t="shared" si="11"/>
        <v>23760</v>
      </c>
      <c r="G98" s="187">
        <f t="shared" si="12"/>
        <v>10472</v>
      </c>
      <c r="H98" s="187">
        <v>0.11</v>
      </c>
      <c r="I98" s="187">
        <f t="shared" si="16"/>
        <v>83100</v>
      </c>
      <c r="J98" s="187">
        <f t="shared" si="17"/>
        <v>33780</v>
      </c>
      <c r="K98" s="187">
        <v>0.3</v>
      </c>
      <c r="L98" s="187">
        <f t="shared" si="13"/>
        <v>44252</v>
      </c>
      <c r="M98" s="187">
        <f t="shared" si="14"/>
        <v>106860</v>
      </c>
      <c r="N98" s="187">
        <f t="shared" si="15"/>
        <v>75883.600000000006</v>
      </c>
      <c r="O98" s="187">
        <v>0</v>
      </c>
      <c r="P98" s="187">
        <f t="shared" si="18"/>
        <v>23100</v>
      </c>
      <c r="Q98" s="187">
        <f t="shared" si="19"/>
        <v>72000</v>
      </c>
      <c r="R98" s="187">
        <f t="shared" si="20"/>
        <v>95100</v>
      </c>
      <c r="S98" s="187">
        <f t="shared" si="21"/>
        <v>64123.600000000006</v>
      </c>
    </row>
    <row r="99" spans="1:19" ht="39" x14ac:dyDescent="0.5">
      <c r="A99" s="14" t="s">
        <v>16</v>
      </c>
      <c r="B99" s="186">
        <v>800655</v>
      </c>
      <c r="C99" s="15" t="s">
        <v>1087</v>
      </c>
      <c r="D99" s="14"/>
      <c r="E99" s="187">
        <v>0.31</v>
      </c>
      <c r="F99" s="187">
        <f t="shared" si="11"/>
        <v>17280</v>
      </c>
      <c r="G99" s="187">
        <f t="shared" si="12"/>
        <v>7616</v>
      </c>
      <c r="H99" s="187">
        <v>0.08</v>
      </c>
      <c r="I99" s="187">
        <f t="shared" si="16"/>
        <v>63710</v>
      </c>
      <c r="J99" s="187">
        <f t="shared" si="17"/>
        <v>25898</v>
      </c>
      <c r="K99" s="187">
        <v>0.23</v>
      </c>
      <c r="L99" s="187">
        <f t="shared" si="13"/>
        <v>33514</v>
      </c>
      <c r="M99" s="187">
        <f t="shared" si="14"/>
        <v>80990</v>
      </c>
      <c r="N99" s="187">
        <f t="shared" si="15"/>
        <v>57530.2</v>
      </c>
      <c r="O99" s="187">
        <v>0</v>
      </c>
      <c r="P99" s="187">
        <f t="shared" si="18"/>
        <v>16800</v>
      </c>
      <c r="Q99" s="187">
        <f t="shared" si="19"/>
        <v>55200</v>
      </c>
      <c r="R99" s="187">
        <f t="shared" si="20"/>
        <v>72000</v>
      </c>
      <c r="S99" s="187">
        <f t="shared" si="21"/>
        <v>48540.2</v>
      </c>
    </row>
    <row r="100" spans="1:19" ht="39" x14ac:dyDescent="0.5">
      <c r="A100" s="14" t="s">
        <v>49</v>
      </c>
      <c r="B100" s="186">
        <v>800660</v>
      </c>
      <c r="C100" s="15" t="s">
        <v>1088</v>
      </c>
      <c r="D100" s="14"/>
      <c r="E100" s="187">
        <v>1.93</v>
      </c>
      <c r="F100" s="187">
        <f t="shared" si="11"/>
        <v>114480</v>
      </c>
      <c r="G100" s="187">
        <f t="shared" si="12"/>
        <v>50456</v>
      </c>
      <c r="H100" s="187">
        <v>0.53</v>
      </c>
      <c r="I100" s="187">
        <f t="shared" si="16"/>
        <v>387800</v>
      </c>
      <c r="J100" s="187">
        <f t="shared" si="17"/>
        <v>157640</v>
      </c>
      <c r="K100" s="187">
        <v>1.4</v>
      </c>
      <c r="L100" s="187">
        <f t="shared" si="13"/>
        <v>208096</v>
      </c>
      <c r="M100" s="187">
        <f t="shared" si="14"/>
        <v>502280</v>
      </c>
      <c r="N100" s="187">
        <f t="shared" si="15"/>
        <v>356612.80000000005</v>
      </c>
      <c r="O100" s="187">
        <v>0</v>
      </c>
      <c r="P100" s="187">
        <f t="shared" si="18"/>
        <v>111300</v>
      </c>
      <c r="Q100" s="187">
        <f t="shared" si="19"/>
        <v>336000</v>
      </c>
      <c r="R100" s="187">
        <f t="shared" si="20"/>
        <v>447300</v>
      </c>
      <c r="S100" s="187">
        <f t="shared" si="21"/>
        <v>301632.80000000005</v>
      </c>
    </row>
    <row r="101" spans="1:19" ht="39" x14ac:dyDescent="0.5">
      <c r="A101" s="14" t="s">
        <v>49</v>
      </c>
      <c r="B101" s="186">
        <v>800665</v>
      </c>
      <c r="C101" s="15" t="s">
        <v>1089</v>
      </c>
      <c r="D101" s="14"/>
      <c r="E101" s="187">
        <v>0.25</v>
      </c>
      <c r="F101" s="187">
        <f t="shared" si="11"/>
        <v>19440</v>
      </c>
      <c r="G101" s="187">
        <f t="shared" si="12"/>
        <v>8568</v>
      </c>
      <c r="H101" s="187">
        <v>0.09</v>
      </c>
      <c r="I101" s="187">
        <f t="shared" si="16"/>
        <v>44320</v>
      </c>
      <c r="J101" s="187">
        <f t="shared" si="17"/>
        <v>18016</v>
      </c>
      <c r="K101" s="187">
        <v>0.16</v>
      </c>
      <c r="L101" s="187">
        <f t="shared" si="13"/>
        <v>26584</v>
      </c>
      <c r="M101" s="187">
        <f t="shared" si="14"/>
        <v>63760</v>
      </c>
      <c r="N101" s="187">
        <f t="shared" si="15"/>
        <v>45151.199999999997</v>
      </c>
      <c r="O101" s="187">
        <v>0</v>
      </c>
      <c r="P101" s="187">
        <f t="shared" si="18"/>
        <v>18900</v>
      </c>
      <c r="Q101" s="187">
        <f t="shared" si="19"/>
        <v>38400</v>
      </c>
      <c r="R101" s="187">
        <f t="shared" si="20"/>
        <v>57300</v>
      </c>
      <c r="S101" s="187">
        <f t="shared" si="21"/>
        <v>38691.199999999997</v>
      </c>
    </row>
    <row r="102" spans="1:19" ht="39" x14ac:dyDescent="0.5">
      <c r="A102" s="14" t="s">
        <v>16</v>
      </c>
      <c r="B102" s="186">
        <v>800670</v>
      </c>
      <c r="C102" s="15" t="s">
        <v>1090</v>
      </c>
      <c r="D102" s="14"/>
      <c r="E102" s="187">
        <v>1.93</v>
      </c>
      <c r="F102" s="187">
        <f t="shared" si="11"/>
        <v>114480</v>
      </c>
      <c r="G102" s="187">
        <f t="shared" si="12"/>
        <v>50456</v>
      </c>
      <c r="H102" s="187">
        <v>0.53</v>
      </c>
      <c r="I102" s="187">
        <f t="shared" si="16"/>
        <v>387800</v>
      </c>
      <c r="J102" s="187">
        <f t="shared" si="17"/>
        <v>157640</v>
      </c>
      <c r="K102" s="187">
        <v>1.4</v>
      </c>
      <c r="L102" s="187">
        <f t="shared" si="13"/>
        <v>208096</v>
      </c>
      <c r="M102" s="187">
        <f t="shared" si="14"/>
        <v>502280</v>
      </c>
      <c r="N102" s="187">
        <f t="shared" si="15"/>
        <v>356612.80000000005</v>
      </c>
      <c r="O102" s="187">
        <v>0</v>
      </c>
      <c r="P102" s="187">
        <f t="shared" si="18"/>
        <v>111300</v>
      </c>
      <c r="Q102" s="187">
        <f t="shared" si="19"/>
        <v>336000</v>
      </c>
      <c r="R102" s="187">
        <f t="shared" si="20"/>
        <v>447300</v>
      </c>
      <c r="S102" s="187">
        <f t="shared" si="21"/>
        <v>301632.80000000005</v>
      </c>
    </row>
    <row r="103" spans="1:19" ht="58.5" x14ac:dyDescent="0.5">
      <c r="A103" s="14" t="s">
        <v>16</v>
      </c>
      <c r="B103" s="186">
        <v>800671</v>
      </c>
      <c r="C103" s="15" t="s">
        <v>1091</v>
      </c>
      <c r="D103" s="14"/>
      <c r="E103" s="187">
        <v>1.93</v>
      </c>
      <c r="F103" s="187">
        <f t="shared" si="11"/>
        <v>114480</v>
      </c>
      <c r="G103" s="187">
        <f t="shared" si="12"/>
        <v>50456</v>
      </c>
      <c r="H103" s="187">
        <v>0.53</v>
      </c>
      <c r="I103" s="187">
        <f t="shared" si="16"/>
        <v>387800</v>
      </c>
      <c r="J103" s="187">
        <f t="shared" si="17"/>
        <v>157640</v>
      </c>
      <c r="K103" s="187">
        <v>1.4</v>
      </c>
      <c r="L103" s="187">
        <f t="shared" si="13"/>
        <v>208096</v>
      </c>
      <c r="M103" s="187">
        <f t="shared" si="14"/>
        <v>502280</v>
      </c>
      <c r="N103" s="187">
        <f t="shared" si="15"/>
        <v>356612.80000000005</v>
      </c>
      <c r="O103" s="187">
        <v>0</v>
      </c>
      <c r="P103" s="187">
        <f t="shared" si="18"/>
        <v>111300</v>
      </c>
      <c r="Q103" s="187">
        <f t="shared" si="19"/>
        <v>336000</v>
      </c>
      <c r="R103" s="187">
        <f t="shared" si="20"/>
        <v>447300</v>
      </c>
      <c r="S103" s="187">
        <f t="shared" si="21"/>
        <v>301632.80000000005</v>
      </c>
    </row>
    <row r="104" spans="1:19" ht="19.5" x14ac:dyDescent="0.5">
      <c r="A104" s="14" t="s">
        <v>16</v>
      </c>
      <c r="B104" s="186">
        <v>800675</v>
      </c>
      <c r="C104" s="15" t="s">
        <v>1092</v>
      </c>
      <c r="D104" s="14"/>
      <c r="E104" s="187">
        <v>0.48</v>
      </c>
      <c r="F104" s="187">
        <f t="shared" si="11"/>
        <v>28080</v>
      </c>
      <c r="G104" s="187">
        <f t="shared" si="12"/>
        <v>12376</v>
      </c>
      <c r="H104" s="187">
        <v>0.13</v>
      </c>
      <c r="I104" s="187">
        <f t="shared" si="16"/>
        <v>96950</v>
      </c>
      <c r="J104" s="187">
        <f t="shared" si="17"/>
        <v>39410</v>
      </c>
      <c r="K104" s="187">
        <v>0.35</v>
      </c>
      <c r="L104" s="187">
        <f t="shared" si="13"/>
        <v>51786</v>
      </c>
      <c r="M104" s="187">
        <f t="shared" si="14"/>
        <v>125030</v>
      </c>
      <c r="N104" s="187">
        <f t="shared" si="15"/>
        <v>88779.8</v>
      </c>
      <c r="O104" s="187">
        <v>0</v>
      </c>
      <c r="P104" s="187">
        <f t="shared" si="18"/>
        <v>27300</v>
      </c>
      <c r="Q104" s="187">
        <f t="shared" si="19"/>
        <v>84000</v>
      </c>
      <c r="R104" s="187">
        <f t="shared" si="20"/>
        <v>111300</v>
      </c>
      <c r="S104" s="187">
        <f t="shared" si="21"/>
        <v>75049.8</v>
      </c>
    </row>
    <row r="105" spans="1:19" ht="39" x14ac:dyDescent="0.5">
      <c r="A105" s="14" t="s">
        <v>49</v>
      </c>
      <c r="B105" s="186">
        <v>800680</v>
      </c>
      <c r="C105" s="15" t="s">
        <v>1093</v>
      </c>
      <c r="D105" s="14"/>
      <c r="E105" s="187">
        <v>0.32</v>
      </c>
      <c r="F105" s="187">
        <f t="shared" si="11"/>
        <v>19440</v>
      </c>
      <c r="G105" s="187">
        <f t="shared" si="12"/>
        <v>8568</v>
      </c>
      <c r="H105" s="187">
        <v>0.09</v>
      </c>
      <c r="I105" s="187">
        <f t="shared" si="16"/>
        <v>63710</v>
      </c>
      <c r="J105" s="187">
        <f t="shared" si="17"/>
        <v>25898</v>
      </c>
      <c r="K105" s="187">
        <v>0.23</v>
      </c>
      <c r="L105" s="187">
        <f t="shared" si="13"/>
        <v>34466</v>
      </c>
      <c r="M105" s="187">
        <f t="shared" si="14"/>
        <v>83150</v>
      </c>
      <c r="N105" s="187">
        <f t="shared" si="15"/>
        <v>59023.8</v>
      </c>
      <c r="O105" s="187">
        <v>0</v>
      </c>
      <c r="P105" s="187">
        <f t="shared" si="18"/>
        <v>18900</v>
      </c>
      <c r="Q105" s="187">
        <f t="shared" si="19"/>
        <v>55200</v>
      </c>
      <c r="R105" s="187">
        <f t="shared" si="20"/>
        <v>74100</v>
      </c>
      <c r="S105" s="187">
        <f t="shared" si="21"/>
        <v>49973.8</v>
      </c>
    </row>
    <row r="106" spans="1:19" ht="58.5" x14ac:dyDescent="0.5">
      <c r="A106" s="14" t="s">
        <v>16</v>
      </c>
      <c r="B106" s="186">
        <v>800700</v>
      </c>
      <c r="C106" s="15" t="s">
        <v>1094</v>
      </c>
      <c r="D106" s="14"/>
      <c r="E106" s="187">
        <v>7</v>
      </c>
      <c r="F106" s="187">
        <f t="shared" si="11"/>
        <v>280800</v>
      </c>
      <c r="G106" s="187">
        <f t="shared" si="12"/>
        <v>123760</v>
      </c>
      <c r="H106" s="187">
        <v>1.3</v>
      </c>
      <c r="I106" s="187">
        <f t="shared" si="16"/>
        <v>1578900</v>
      </c>
      <c r="J106" s="187">
        <f t="shared" si="17"/>
        <v>641820</v>
      </c>
      <c r="K106" s="187">
        <v>5.7</v>
      </c>
      <c r="L106" s="187">
        <f t="shared" si="13"/>
        <v>765580</v>
      </c>
      <c r="M106" s="187">
        <f t="shared" si="14"/>
        <v>1859700</v>
      </c>
      <c r="N106" s="187">
        <f t="shared" si="15"/>
        <v>1323794</v>
      </c>
      <c r="O106" s="187">
        <v>0</v>
      </c>
      <c r="P106" s="187">
        <f t="shared" si="18"/>
        <v>273000</v>
      </c>
      <c r="Q106" s="187">
        <f t="shared" si="19"/>
        <v>1368000</v>
      </c>
      <c r="R106" s="187">
        <f t="shared" si="20"/>
        <v>1641000</v>
      </c>
      <c r="S106" s="187">
        <f t="shared" si="21"/>
        <v>1105094</v>
      </c>
    </row>
    <row r="107" spans="1:19" ht="78" x14ac:dyDescent="0.5">
      <c r="A107" s="14" t="s">
        <v>16</v>
      </c>
      <c r="B107" s="186">
        <v>800705</v>
      </c>
      <c r="C107" s="15" t="s">
        <v>1095</v>
      </c>
      <c r="D107" s="14"/>
      <c r="E107" s="187">
        <v>2.7</v>
      </c>
      <c r="F107" s="187">
        <f t="shared" si="11"/>
        <v>216000</v>
      </c>
      <c r="G107" s="187">
        <f t="shared" si="12"/>
        <v>95200</v>
      </c>
      <c r="H107" s="187">
        <v>1</v>
      </c>
      <c r="I107" s="187">
        <f t="shared" si="16"/>
        <v>470900</v>
      </c>
      <c r="J107" s="187">
        <f t="shared" si="17"/>
        <v>191420</v>
      </c>
      <c r="K107" s="187">
        <v>1.7</v>
      </c>
      <c r="L107" s="187">
        <f t="shared" si="13"/>
        <v>286620</v>
      </c>
      <c r="M107" s="187">
        <f t="shared" si="14"/>
        <v>686900</v>
      </c>
      <c r="N107" s="187">
        <f t="shared" si="15"/>
        <v>486266</v>
      </c>
      <c r="O107" s="187">
        <v>0</v>
      </c>
      <c r="P107" s="187">
        <f t="shared" si="18"/>
        <v>210000</v>
      </c>
      <c r="Q107" s="187">
        <f t="shared" si="19"/>
        <v>408000</v>
      </c>
      <c r="R107" s="187">
        <f t="shared" si="20"/>
        <v>618000</v>
      </c>
      <c r="S107" s="187">
        <f t="shared" si="21"/>
        <v>417366</v>
      </c>
    </row>
    <row r="108" spans="1:19" ht="58.5" x14ac:dyDescent="0.5">
      <c r="A108" s="14" t="s">
        <v>16</v>
      </c>
      <c r="B108" s="186">
        <v>800710</v>
      </c>
      <c r="C108" s="15" t="s">
        <v>1096</v>
      </c>
      <c r="D108" s="14"/>
      <c r="E108" s="187">
        <v>2.02</v>
      </c>
      <c r="F108" s="187">
        <f t="shared" si="11"/>
        <v>114480</v>
      </c>
      <c r="G108" s="187">
        <f t="shared" si="12"/>
        <v>50456</v>
      </c>
      <c r="H108" s="187">
        <v>0.53</v>
      </c>
      <c r="I108" s="187">
        <f t="shared" si="16"/>
        <v>412730</v>
      </c>
      <c r="J108" s="187">
        <f t="shared" si="17"/>
        <v>167774</v>
      </c>
      <c r="K108" s="187">
        <v>1.49</v>
      </c>
      <c r="L108" s="187">
        <f t="shared" si="13"/>
        <v>218230</v>
      </c>
      <c r="M108" s="187">
        <f t="shared" si="14"/>
        <v>527210</v>
      </c>
      <c r="N108" s="187">
        <f t="shared" si="15"/>
        <v>374449</v>
      </c>
      <c r="O108" s="187">
        <v>0</v>
      </c>
      <c r="P108" s="187">
        <f t="shared" si="18"/>
        <v>111300</v>
      </c>
      <c r="Q108" s="187">
        <f t="shared" si="19"/>
        <v>357600</v>
      </c>
      <c r="R108" s="187">
        <f t="shared" si="20"/>
        <v>468900</v>
      </c>
      <c r="S108" s="187">
        <f t="shared" si="21"/>
        <v>316139</v>
      </c>
    </row>
    <row r="109" spans="1:19" ht="39" x14ac:dyDescent="0.5">
      <c r="A109" s="14" t="s">
        <v>16</v>
      </c>
      <c r="B109" s="186">
        <v>800715</v>
      </c>
      <c r="C109" s="15" t="s">
        <v>1097</v>
      </c>
      <c r="D109" s="14"/>
      <c r="E109" s="187">
        <v>1.75</v>
      </c>
      <c r="F109" s="187">
        <f t="shared" si="11"/>
        <v>56160</v>
      </c>
      <c r="G109" s="187">
        <f t="shared" si="12"/>
        <v>24752</v>
      </c>
      <c r="H109" s="187">
        <v>0.26</v>
      </c>
      <c r="I109" s="187">
        <f t="shared" si="16"/>
        <v>412730</v>
      </c>
      <c r="J109" s="187">
        <f t="shared" si="17"/>
        <v>167774</v>
      </c>
      <c r="K109" s="187">
        <v>1.49</v>
      </c>
      <c r="L109" s="187">
        <f t="shared" si="13"/>
        <v>192526</v>
      </c>
      <c r="M109" s="187">
        <f t="shared" si="14"/>
        <v>468890</v>
      </c>
      <c r="N109" s="187">
        <f t="shared" si="15"/>
        <v>334121.80000000005</v>
      </c>
      <c r="O109" s="187">
        <v>0</v>
      </c>
      <c r="P109" s="187">
        <f t="shared" si="18"/>
        <v>54600</v>
      </c>
      <c r="Q109" s="187">
        <f t="shared" si="19"/>
        <v>357600</v>
      </c>
      <c r="R109" s="187">
        <f t="shared" si="20"/>
        <v>412200</v>
      </c>
      <c r="S109" s="187">
        <f t="shared" si="21"/>
        <v>277431.80000000005</v>
      </c>
    </row>
    <row r="110" spans="1:19" ht="39" x14ac:dyDescent="0.5">
      <c r="A110" s="14" t="s">
        <v>16</v>
      </c>
      <c r="B110" s="186">
        <v>800720</v>
      </c>
      <c r="C110" s="15" t="s">
        <v>1098</v>
      </c>
      <c r="D110" s="14"/>
      <c r="E110" s="187">
        <v>1.96</v>
      </c>
      <c r="F110" s="187">
        <f t="shared" si="11"/>
        <v>101520</v>
      </c>
      <c r="G110" s="187">
        <f t="shared" si="12"/>
        <v>44744</v>
      </c>
      <c r="H110" s="187">
        <v>0.47</v>
      </c>
      <c r="I110" s="187">
        <f t="shared" si="16"/>
        <v>412730</v>
      </c>
      <c r="J110" s="187">
        <f t="shared" si="17"/>
        <v>167774</v>
      </c>
      <c r="K110" s="187">
        <v>1.49</v>
      </c>
      <c r="L110" s="187">
        <f t="shared" si="13"/>
        <v>212518</v>
      </c>
      <c r="M110" s="187">
        <f t="shared" si="14"/>
        <v>514250</v>
      </c>
      <c r="N110" s="187">
        <f t="shared" si="15"/>
        <v>365487.4</v>
      </c>
      <c r="O110" s="187">
        <v>0</v>
      </c>
      <c r="P110" s="187">
        <f t="shared" si="18"/>
        <v>98700</v>
      </c>
      <c r="Q110" s="187">
        <f t="shared" si="19"/>
        <v>357600</v>
      </c>
      <c r="R110" s="187">
        <f t="shared" si="20"/>
        <v>456300</v>
      </c>
      <c r="S110" s="187">
        <f t="shared" si="21"/>
        <v>307537.40000000002</v>
      </c>
    </row>
    <row r="111" spans="1:19" ht="39" x14ac:dyDescent="0.5">
      <c r="A111" s="14" t="s">
        <v>16</v>
      </c>
      <c r="B111" s="186">
        <v>800725</v>
      </c>
      <c r="C111" s="15" t="s">
        <v>1099</v>
      </c>
      <c r="D111" s="14"/>
      <c r="E111" s="187">
        <v>0.19</v>
      </c>
      <c r="F111" s="187">
        <f t="shared" si="11"/>
        <v>10800</v>
      </c>
      <c r="G111" s="187">
        <f t="shared" si="12"/>
        <v>4760</v>
      </c>
      <c r="H111" s="187">
        <v>0.05</v>
      </c>
      <c r="I111" s="187">
        <f t="shared" si="16"/>
        <v>38780.000000000007</v>
      </c>
      <c r="J111" s="187">
        <f t="shared" si="17"/>
        <v>15764.000000000002</v>
      </c>
      <c r="K111" s="187">
        <v>0.14000000000000001</v>
      </c>
      <c r="L111" s="187">
        <f t="shared" si="13"/>
        <v>20524</v>
      </c>
      <c r="M111" s="187">
        <f t="shared" si="14"/>
        <v>49580.000000000007</v>
      </c>
      <c r="N111" s="187">
        <f t="shared" si="15"/>
        <v>35213.200000000012</v>
      </c>
      <c r="O111" s="187">
        <v>0</v>
      </c>
      <c r="P111" s="187">
        <f t="shared" si="18"/>
        <v>10500</v>
      </c>
      <c r="Q111" s="187">
        <f t="shared" si="19"/>
        <v>33600</v>
      </c>
      <c r="R111" s="187">
        <f t="shared" si="20"/>
        <v>44100</v>
      </c>
      <c r="S111" s="187">
        <f t="shared" si="21"/>
        <v>29733.200000000001</v>
      </c>
    </row>
    <row r="112" spans="1:19" ht="39" x14ac:dyDescent="0.5">
      <c r="A112" s="14" t="s">
        <v>16</v>
      </c>
      <c r="B112" s="186">
        <v>800730</v>
      </c>
      <c r="C112" s="15" t="s">
        <v>1100</v>
      </c>
      <c r="D112" s="14"/>
      <c r="E112" s="187">
        <v>0.87</v>
      </c>
      <c r="F112" s="187">
        <f t="shared" si="11"/>
        <v>49680</v>
      </c>
      <c r="G112" s="187">
        <f t="shared" si="12"/>
        <v>21896</v>
      </c>
      <c r="H112" s="187">
        <v>0.23</v>
      </c>
      <c r="I112" s="187">
        <f t="shared" si="16"/>
        <v>177280</v>
      </c>
      <c r="J112" s="187">
        <f t="shared" si="17"/>
        <v>72064</v>
      </c>
      <c r="K112" s="187">
        <v>0.64</v>
      </c>
      <c r="L112" s="187">
        <f t="shared" si="13"/>
        <v>93960</v>
      </c>
      <c r="M112" s="187">
        <f t="shared" si="14"/>
        <v>226960</v>
      </c>
      <c r="N112" s="187">
        <f t="shared" si="15"/>
        <v>161188</v>
      </c>
      <c r="O112" s="187">
        <v>0</v>
      </c>
      <c r="P112" s="187">
        <f t="shared" si="18"/>
        <v>48300</v>
      </c>
      <c r="Q112" s="187">
        <f t="shared" si="19"/>
        <v>153600</v>
      </c>
      <c r="R112" s="187">
        <f t="shared" si="20"/>
        <v>201900</v>
      </c>
      <c r="S112" s="187">
        <f t="shared" si="21"/>
        <v>136128</v>
      </c>
    </row>
    <row r="113" spans="1:19" ht="39" x14ac:dyDescent="0.5">
      <c r="A113" s="14" t="s">
        <v>16</v>
      </c>
      <c r="B113" s="186">
        <v>800735</v>
      </c>
      <c r="C113" s="15" t="s">
        <v>1101</v>
      </c>
      <c r="D113" s="14"/>
      <c r="E113" s="187">
        <v>1.6199999999999999</v>
      </c>
      <c r="F113" s="187">
        <f t="shared" si="11"/>
        <v>90720</v>
      </c>
      <c r="G113" s="187">
        <f t="shared" si="12"/>
        <v>39984</v>
      </c>
      <c r="H113" s="187">
        <v>0.42</v>
      </c>
      <c r="I113" s="187">
        <f t="shared" si="16"/>
        <v>332400</v>
      </c>
      <c r="J113" s="187">
        <f t="shared" si="17"/>
        <v>135120</v>
      </c>
      <c r="K113" s="187">
        <v>1.2</v>
      </c>
      <c r="L113" s="187">
        <f t="shared" si="13"/>
        <v>175104</v>
      </c>
      <c r="M113" s="187">
        <f t="shared" si="14"/>
        <v>423120</v>
      </c>
      <c r="N113" s="187">
        <f t="shared" si="15"/>
        <v>300547.20000000001</v>
      </c>
      <c r="O113" s="187">
        <v>0</v>
      </c>
      <c r="P113" s="187">
        <f t="shared" si="18"/>
        <v>88200</v>
      </c>
      <c r="Q113" s="187">
        <f t="shared" si="19"/>
        <v>288000</v>
      </c>
      <c r="R113" s="187">
        <f t="shared" si="20"/>
        <v>376200</v>
      </c>
      <c r="S113" s="187">
        <f t="shared" si="21"/>
        <v>253627.2</v>
      </c>
    </row>
    <row r="114" spans="1:19" ht="39" x14ac:dyDescent="0.5">
      <c r="A114" s="14" t="s">
        <v>16</v>
      </c>
      <c r="B114" s="186">
        <v>800740</v>
      </c>
      <c r="C114" s="15" t="s">
        <v>1102</v>
      </c>
      <c r="D114" s="14"/>
      <c r="E114" s="187">
        <v>2</v>
      </c>
      <c r="F114" s="187">
        <f t="shared" si="11"/>
        <v>108000</v>
      </c>
      <c r="G114" s="187">
        <f t="shared" si="12"/>
        <v>47600</v>
      </c>
      <c r="H114" s="187">
        <v>0.5</v>
      </c>
      <c r="I114" s="187">
        <f t="shared" si="16"/>
        <v>415500</v>
      </c>
      <c r="J114" s="187">
        <f t="shared" si="17"/>
        <v>168900</v>
      </c>
      <c r="K114" s="187">
        <v>1.5</v>
      </c>
      <c r="L114" s="187">
        <f t="shared" si="13"/>
        <v>216500</v>
      </c>
      <c r="M114" s="187">
        <f t="shared" si="14"/>
        <v>523500</v>
      </c>
      <c r="N114" s="187">
        <f t="shared" si="15"/>
        <v>371950</v>
      </c>
      <c r="O114" s="187">
        <v>0</v>
      </c>
      <c r="P114" s="187">
        <f t="shared" si="18"/>
        <v>105000</v>
      </c>
      <c r="Q114" s="187">
        <f t="shared" si="19"/>
        <v>360000</v>
      </c>
      <c r="R114" s="187">
        <f t="shared" si="20"/>
        <v>465000</v>
      </c>
      <c r="S114" s="187">
        <f t="shared" si="21"/>
        <v>313450</v>
      </c>
    </row>
    <row r="115" spans="1:19" ht="39" x14ac:dyDescent="0.5">
      <c r="A115" s="14" t="s">
        <v>16</v>
      </c>
      <c r="B115" s="186">
        <v>800741</v>
      </c>
      <c r="C115" s="15" t="s">
        <v>1103</v>
      </c>
      <c r="D115" s="14"/>
      <c r="E115" s="187">
        <v>2</v>
      </c>
      <c r="F115" s="187">
        <f t="shared" si="11"/>
        <v>108000</v>
      </c>
      <c r="G115" s="187">
        <f t="shared" si="12"/>
        <v>47600</v>
      </c>
      <c r="H115" s="187">
        <v>0.5</v>
      </c>
      <c r="I115" s="187">
        <f t="shared" si="16"/>
        <v>415500</v>
      </c>
      <c r="J115" s="187">
        <f t="shared" si="17"/>
        <v>168900</v>
      </c>
      <c r="K115" s="187">
        <v>1.5</v>
      </c>
      <c r="L115" s="187">
        <f t="shared" si="13"/>
        <v>216500</v>
      </c>
      <c r="M115" s="187">
        <f t="shared" si="14"/>
        <v>523500</v>
      </c>
      <c r="N115" s="187">
        <f t="shared" si="15"/>
        <v>371950</v>
      </c>
      <c r="O115" s="187">
        <v>0</v>
      </c>
      <c r="P115" s="187">
        <f t="shared" si="18"/>
        <v>105000</v>
      </c>
      <c r="Q115" s="187">
        <f t="shared" si="19"/>
        <v>360000</v>
      </c>
      <c r="R115" s="187">
        <f t="shared" si="20"/>
        <v>465000</v>
      </c>
      <c r="S115" s="187">
        <f t="shared" si="21"/>
        <v>313450</v>
      </c>
    </row>
    <row r="116" spans="1:19" ht="39" x14ac:dyDescent="0.5">
      <c r="A116" s="14" t="s">
        <v>16</v>
      </c>
      <c r="B116" s="186">
        <v>800745</v>
      </c>
      <c r="C116" s="15" t="s">
        <v>1104</v>
      </c>
      <c r="D116" s="14"/>
      <c r="E116" s="187">
        <v>1.3800000000000001</v>
      </c>
      <c r="F116" s="187">
        <f t="shared" si="11"/>
        <v>62639.999999999993</v>
      </c>
      <c r="G116" s="187">
        <f t="shared" si="12"/>
        <v>27607.999999999996</v>
      </c>
      <c r="H116" s="187">
        <v>0.28999999999999998</v>
      </c>
      <c r="I116" s="187">
        <f t="shared" si="16"/>
        <v>301930</v>
      </c>
      <c r="J116" s="187">
        <f t="shared" si="17"/>
        <v>122734.00000000001</v>
      </c>
      <c r="K116" s="187">
        <v>1.0900000000000001</v>
      </c>
      <c r="L116" s="187">
        <f t="shared" si="13"/>
        <v>150342</v>
      </c>
      <c r="M116" s="187">
        <f t="shared" si="14"/>
        <v>364570</v>
      </c>
      <c r="N116" s="187">
        <f t="shared" si="15"/>
        <v>259330.6</v>
      </c>
      <c r="O116" s="187">
        <v>0</v>
      </c>
      <c r="P116" s="187">
        <f t="shared" si="18"/>
        <v>60899.999999999993</v>
      </c>
      <c r="Q116" s="187">
        <f t="shared" si="19"/>
        <v>261600.00000000003</v>
      </c>
      <c r="R116" s="187">
        <f t="shared" si="20"/>
        <v>322500</v>
      </c>
      <c r="S116" s="187">
        <f t="shared" si="21"/>
        <v>217260.6</v>
      </c>
    </row>
    <row r="117" spans="1:19" ht="39" x14ac:dyDescent="0.5">
      <c r="A117" s="14" t="s">
        <v>16</v>
      </c>
      <c r="B117" s="186">
        <v>800750</v>
      </c>
      <c r="C117" s="15" t="s">
        <v>1105</v>
      </c>
      <c r="D117" s="14"/>
      <c r="E117" s="187">
        <v>1.25</v>
      </c>
      <c r="F117" s="187">
        <f t="shared" si="11"/>
        <v>47520</v>
      </c>
      <c r="G117" s="187">
        <f t="shared" si="12"/>
        <v>20944</v>
      </c>
      <c r="H117" s="187">
        <v>0.22</v>
      </c>
      <c r="I117" s="187">
        <f t="shared" si="16"/>
        <v>285310</v>
      </c>
      <c r="J117" s="187">
        <f t="shared" si="17"/>
        <v>115978</v>
      </c>
      <c r="K117" s="187">
        <v>1.03</v>
      </c>
      <c r="L117" s="187">
        <f t="shared" si="13"/>
        <v>136922</v>
      </c>
      <c r="M117" s="187">
        <f t="shared" si="14"/>
        <v>332830</v>
      </c>
      <c r="N117" s="187">
        <f t="shared" si="15"/>
        <v>236984.6</v>
      </c>
      <c r="O117" s="187">
        <v>0</v>
      </c>
      <c r="P117" s="187">
        <f t="shared" si="18"/>
        <v>46200</v>
      </c>
      <c r="Q117" s="187">
        <f t="shared" si="19"/>
        <v>247200</v>
      </c>
      <c r="R117" s="187">
        <f t="shared" si="20"/>
        <v>293400</v>
      </c>
      <c r="S117" s="187">
        <f t="shared" si="21"/>
        <v>197554.6</v>
      </c>
    </row>
    <row r="118" spans="1:19" ht="19.5" x14ac:dyDescent="0.5">
      <c r="A118" s="14" t="s">
        <v>16</v>
      </c>
      <c r="B118" s="186">
        <v>800755</v>
      </c>
      <c r="C118" s="189" t="s">
        <v>1106</v>
      </c>
      <c r="D118" s="14"/>
      <c r="E118" s="187">
        <v>1.25</v>
      </c>
      <c r="F118" s="187">
        <f t="shared" si="11"/>
        <v>75600</v>
      </c>
      <c r="G118" s="187">
        <f t="shared" si="12"/>
        <v>33320</v>
      </c>
      <c r="H118" s="187">
        <v>0.35</v>
      </c>
      <c r="I118" s="187">
        <f t="shared" si="16"/>
        <v>249300</v>
      </c>
      <c r="J118" s="187">
        <f t="shared" si="17"/>
        <v>101340</v>
      </c>
      <c r="K118" s="187">
        <v>0.9</v>
      </c>
      <c r="L118" s="187">
        <f t="shared" si="13"/>
        <v>134660</v>
      </c>
      <c r="M118" s="187">
        <f t="shared" si="14"/>
        <v>324900</v>
      </c>
      <c r="N118" s="187">
        <f t="shared" si="15"/>
        <v>230638</v>
      </c>
      <c r="O118" s="187">
        <v>0</v>
      </c>
      <c r="P118" s="187">
        <f t="shared" si="18"/>
        <v>73500</v>
      </c>
      <c r="Q118" s="187">
        <f t="shared" si="19"/>
        <v>216000</v>
      </c>
      <c r="R118" s="187">
        <f t="shared" si="20"/>
        <v>289500</v>
      </c>
      <c r="S118" s="187">
        <f t="shared" si="21"/>
        <v>195238</v>
      </c>
    </row>
    <row r="119" spans="1:19" ht="19.5" x14ac:dyDescent="0.5">
      <c r="A119" s="14" t="s">
        <v>16</v>
      </c>
      <c r="B119" s="186">
        <v>800760</v>
      </c>
      <c r="C119" s="15" t="s">
        <v>1107</v>
      </c>
      <c r="D119" s="14"/>
      <c r="E119" s="187">
        <v>4.92</v>
      </c>
      <c r="F119" s="187">
        <f t="shared" si="11"/>
        <v>276480</v>
      </c>
      <c r="G119" s="187">
        <f t="shared" si="12"/>
        <v>121856</v>
      </c>
      <c r="H119" s="187">
        <v>1.28</v>
      </c>
      <c r="I119" s="187">
        <f t="shared" si="16"/>
        <v>1008280</v>
      </c>
      <c r="J119" s="187">
        <f t="shared" si="17"/>
        <v>409864</v>
      </c>
      <c r="K119" s="187">
        <v>3.64</v>
      </c>
      <c r="L119" s="187">
        <f t="shared" si="13"/>
        <v>531720</v>
      </c>
      <c r="M119" s="187">
        <f t="shared" si="14"/>
        <v>1284760</v>
      </c>
      <c r="N119" s="187">
        <f t="shared" si="15"/>
        <v>912556</v>
      </c>
      <c r="O119" s="187">
        <v>0</v>
      </c>
      <c r="P119" s="187">
        <f t="shared" si="18"/>
        <v>268800</v>
      </c>
      <c r="Q119" s="187">
        <f t="shared" si="19"/>
        <v>873600</v>
      </c>
      <c r="R119" s="187">
        <f t="shared" si="20"/>
        <v>1142400</v>
      </c>
      <c r="S119" s="187">
        <f t="shared" si="21"/>
        <v>770196</v>
      </c>
    </row>
    <row r="120" spans="1:19" ht="19.5" x14ac:dyDescent="0.5">
      <c r="A120" s="14" t="s">
        <v>16</v>
      </c>
      <c r="B120" s="186">
        <v>800761</v>
      </c>
      <c r="C120" s="15" t="s">
        <v>1108</v>
      </c>
      <c r="D120" s="14"/>
      <c r="E120" s="187">
        <v>4.92</v>
      </c>
      <c r="F120" s="187">
        <f t="shared" si="11"/>
        <v>276480</v>
      </c>
      <c r="G120" s="187">
        <f t="shared" si="12"/>
        <v>121856</v>
      </c>
      <c r="H120" s="187">
        <v>1.28</v>
      </c>
      <c r="I120" s="187">
        <f t="shared" si="16"/>
        <v>1008280</v>
      </c>
      <c r="J120" s="187">
        <f t="shared" si="17"/>
        <v>409864</v>
      </c>
      <c r="K120" s="187">
        <v>3.64</v>
      </c>
      <c r="L120" s="187">
        <f t="shared" si="13"/>
        <v>531720</v>
      </c>
      <c r="M120" s="187">
        <f t="shared" si="14"/>
        <v>1284760</v>
      </c>
      <c r="N120" s="187">
        <f t="shared" si="15"/>
        <v>912556</v>
      </c>
      <c r="O120" s="187">
        <v>0</v>
      </c>
      <c r="P120" s="187">
        <f t="shared" si="18"/>
        <v>268800</v>
      </c>
      <c r="Q120" s="187">
        <f t="shared" si="19"/>
        <v>873600</v>
      </c>
      <c r="R120" s="187">
        <f t="shared" si="20"/>
        <v>1142400</v>
      </c>
      <c r="S120" s="187">
        <f t="shared" si="21"/>
        <v>770196</v>
      </c>
    </row>
    <row r="121" spans="1:19" ht="58.5" x14ac:dyDescent="0.5">
      <c r="A121" s="14" t="s">
        <v>16</v>
      </c>
      <c r="B121" s="186">
        <v>800765</v>
      </c>
      <c r="C121" s="15" t="s">
        <v>1109</v>
      </c>
      <c r="D121" s="14"/>
      <c r="E121" s="187">
        <v>1.36</v>
      </c>
      <c r="F121" s="187">
        <f t="shared" si="11"/>
        <v>51840</v>
      </c>
      <c r="G121" s="187">
        <f t="shared" si="12"/>
        <v>22848</v>
      </c>
      <c r="H121" s="187">
        <v>0.24</v>
      </c>
      <c r="I121" s="187">
        <f t="shared" si="16"/>
        <v>310240.00000000006</v>
      </c>
      <c r="J121" s="187">
        <f t="shared" si="17"/>
        <v>126112.00000000001</v>
      </c>
      <c r="K121" s="187">
        <v>1.1200000000000001</v>
      </c>
      <c r="L121" s="187">
        <f t="shared" si="13"/>
        <v>148960</v>
      </c>
      <c r="M121" s="187">
        <f t="shared" si="14"/>
        <v>362080.00000000006</v>
      </c>
      <c r="N121" s="187">
        <f t="shared" si="15"/>
        <v>257808.00000000006</v>
      </c>
      <c r="O121" s="187">
        <v>0</v>
      </c>
      <c r="P121" s="187">
        <f t="shared" si="18"/>
        <v>50400</v>
      </c>
      <c r="Q121" s="187">
        <f t="shared" si="19"/>
        <v>268800</v>
      </c>
      <c r="R121" s="187">
        <f t="shared" si="20"/>
        <v>319200</v>
      </c>
      <c r="S121" s="187">
        <f t="shared" si="21"/>
        <v>214928</v>
      </c>
    </row>
    <row r="122" spans="1:19" ht="58.5" x14ac:dyDescent="0.5">
      <c r="A122" s="14" t="s">
        <v>16</v>
      </c>
      <c r="B122" s="186">
        <v>800770</v>
      </c>
      <c r="C122" s="15" t="s">
        <v>1110</v>
      </c>
      <c r="D122" s="14"/>
      <c r="E122" s="187">
        <v>1.33</v>
      </c>
      <c r="F122" s="187">
        <f t="shared" si="11"/>
        <v>49680</v>
      </c>
      <c r="G122" s="187">
        <f t="shared" si="12"/>
        <v>21896</v>
      </c>
      <c r="H122" s="187">
        <v>0.23</v>
      </c>
      <c r="I122" s="187">
        <f t="shared" si="16"/>
        <v>304700</v>
      </c>
      <c r="J122" s="187">
        <f t="shared" si="17"/>
        <v>123860.00000000001</v>
      </c>
      <c r="K122" s="187">
        <v>1.1000000000000001</v>
      </c>
      <c r="L122" s="187">
        <f t="shared" si="13"/>
        <v>145756</v>
      </c>
      <c r="M122" s="187">
        <f t="shared" si="14"/>
        <v>354380</v>
      </c>
      <c r="N122" s="187">
        <f t="shared" si="15"/>
        <v>252350.8</v>
      </c>
      <c r="O122" s="187">
        <v>0</v>
      </c>
      <c r="P122" s="187">
        <f t="shared" si="18"/>
        <v>48300</v>
      </c>
      <c r="Q122" s="187">
        <f t="shared" si="19"/>
        <v>264000</v>
      </c>
      <c r="R122" s="187">
        <f t="shared" si="20"/>
        <v>312300</v>
      </c>
      <c r="S122" s="187">
        <f t="shared" si="21"/>
        <v>210270.8</v>
      </c>
    </row>
    <row r="123" spans="1:19" ht="58.5" x14ac:dyDescent="0.5">
      <c r="A123" s="14" t="s">
        <v>16</v>
      </c>
      <c r="B123" s="186">
        <v>800775</v>
      </c>
      <c r="C123" s="15" t="s">
        <v>1111</v>
      </c>
      <c r="D123" s="14"/>
      <c r="E123" s="187">
        <v>1.8699999999999999</v>
      </c>
      <c r="F123" s="187">
        <f t="shared" si="11"/>
        <v>105840</v>
      </c>
      <c r="G123" s="187">
        <f t="shared" si="12"/>
        <v>46648</v>
      </c>
      <c r="H123" s="187">
        <v>0.49</v>
      </c>
      <c r="I123" s="187">
        <f t="shared" si="16"/>
        <v>382259.99999999994</v>
      </c>
      <c r="J123" s="187">
        <f t="shared" si="17"/>
        <v>155388</v>
      </c>
      <c r="K123" s="187">
        <v>1.38</v>
      </c>
      <c r="L123" s="187">
        <f t="shared" si="13"/>
        <v>202036</v>
      </c>
      <c r="M123" s="187">
        <f t="shared" si="14"/>
        <v>488099.99999999994</v>
      </c>
      <c r="N123" s="187">
        <f t="shared" si="15"/>
        <v>346674.79999999993</v>
      </c>
      <c r="O123" s="187">
        <v>0</v>
      </c>
      <c r="P123" s="187">
        <f t="shared" si="18"/>
        <v>102900</v>
      </c>
      <c r="Q123" s="187">
        <f t="shared" si="19"/>
        <v>331200</v>
      </c>
      <c r="R123" s="187">
        <f t="shared" si="20"/>
        <v>434100</v>
      </c>
      <c r="S123" s="187">
        <f t="shared" si="21"/>
        <v>292674.80000000005</v>
      </c>
    </row>
    <row r="124" spans="1:19" ht="58.5" x14ac:dyDescent="0.5">
      <c r="A124" s="14" t="s">
        <v>16</v>
      </c>
      <c r="B124" s="186">
        <v>800780</v>
      </c>
      <c r="C124" s="15" t="s">
        <v>1112</v>
      </c>
      <c r="D124" s="14"/>
      <c r="E124" s="187">
        <v>2.36</v>
      </c>
      <c r="F124" s="187">
        <f t="shared" si="11"/>
        <v>211680</v>
      </c>
      <c r="G124" s="187">
        <f t="shared" si="12"/>
        <v>93296</v>
      </c>
      <c r="H124" s="187">
        <v>0.98</v>
      </c>
      <c r="I124" s="187">
        <f t="shared" si="16"/>
        <v>382259.99999999994</v>
      </c>
      <c r="J124" s="187">
        <f t="shared" si="17"/>
        <v>155388</v>
      </c>
      <c r="K124" s="187">
        <v>1.38</v>
      </c>
      <c r="L124" s="187">
        <f t="shared" si="13"/>
        <v>248684</v>
      </c>
      <c r="M124" s="187">
        <f t="shared" si="14"/>
        <v>593940</v>
      </c>
      <c r="N124" s="187">
        <f t="shared" si="15"/>
        <v>419861.2</v>
      </c>
      <c r="O124" s="187">
        <v>0</v>
      </c>
      <c r="P124" s="187">
        <f t="shared" si="18"/>
        <v>205800</v>
      </c>
      <c r="Q124" s="187">
        <f t="shared" si="19"/>
        <v>331200</v>
      </c>
      <c r="R124" s="187">
        <f t="shared" si="20"/>
        <v>537000</v>
      </c>
      <c r="S124" s="187">
        <f t="shared" si="21"/>
        <v>362921.2</v>
      </c>
    </row>
    <row r="125" spans="1:19" ht="39" x14ac:dyDescent="0.5">
      <c r="A125" s="14" t="s">
        <v>16</v>
      </c>
      <c r="B125" s="186">
        <v>800785</v>
      </c>
      <c r="C125" s="15" t="s">
        <v>1113</v>
      </c>
      <c r="D125" s="14"/>
      <c r="E125" s="187">
        <v>0.61</v>
      </c>
      <c r="F125" s="187">
        <f t="shared" si="11"/>
        <v>34560</v>
      </c>
      <c r="G125" s="187">
        <f t="shared" si="12"/>
        <v>15232</v>
      </c>
      <c r="H125" s="187">
        <v>0.16</v>
      </c>
      <c r="I125" s="187">
        <f t="shared" si="16"/>
        <v>124650</v>
      </c>
      <c r="J125" s="187">
        <f t="shared" si="17"/>
        <v>50670</v>
      </c>
      <c r="K125" s="187">
        <v>0.45</v>
      </c>
      <c r="L125" s="187">
        <f t="shared" si="13"/>
        <v>65902</v>
      </c>
      <c r="M125" s="187">
        <f t="shared" si="14"/>
        <v>159210</v>
      </c>
      <c r="N125" s="187">
        <f t="shared" si="15"/>
        <v>113078.6</v>
      </c>
      <c r="O125" s="187">
        <v>0</v>
      </c>
      <c r="P125" s="187">
        <f t="shared" si="18"/>
        <v>33600</v>
      </c>
      <c r="Q125" s="187">
        <f t="shared" si="19"/>
        <v>108000</v>
      </c>
      <c r="R125" s="187">
        <f t="shared" si="20"/>
        <v>141600</v>
      </c>
      <c r="S125" s="187">
        <f t="shared" si="21"/>
        <v>95468.6</v>
      </c>
    </row>
    <row r="126" spans="1:19" ht="19.5" x14ac:dyDescent="0.5">
      <c r="A126" s="14" t="s">
        <v>16</v>
      </c>
      <c r="B126" s="186">
        <v>800790</v>
      </c>
      <c r="C126" s="15" t="s">
        <v>1114</v>
      </c>
      <c r="D126" s="14"/>
      <c r="E126" s="187">
        <v>0.77</v>
      </c>
      <c r="F126" s="187">
        <f t="shared" si="11"/>
        <v>69120</v>
      </c>
      <c r="G126" s="187">
        <f t="shared" si="12"/>
        <v>30464</v>
      </c>
      <c r="H126" s="187">
        <v>0.32</v>
      </c>
      <c r="I126" s="187">
        <f t="shared" si="16"/>
        <v>124650</v>
      </c>
      <c r="J126" s="187">
        <f t="shared" si="17"/>
        <v>50670</v>
      </c>
      <c r="K126" s="187">
        <v>0.45</v>
      </c>
      <c r="L126" s="187">
        <f t="shared" si="13"/>
        <v>81134</v>
      </c>
      <c r="M126" s="187">
        <f t="shared" si="14"/>
        <v>193770</v>
      </c>
      <c r="N126" s="187">
        <f t="shared" si="15"/>
        <v>136976.20000000001</v>
      </c>
      <c r="O126" s="187">
        <v>0</v>
      </c>
      <c r="P126" s="187">
        <f t="shared" si="18"/>
        <v>67200</v>
      </c>
      <c r="Q126" s="187">
        <f t="shared" si="19"/>
        <v>108000</v>
      </c>
      <c r="R126" s="187">
        <f t="shared" si="20"/>
        <v>175200</v>
      </c>
      <c r="S126" s="187">
        <f t="shared" si="21"/>
        <v>118406.20000000001</v>
      </c>
    </row>
    <row r="127" spans="1:19" ht="39" x14ac:dyDescent="0.5">
      <c r="A127" s="14" t="s">
        <v>16</v>
      </c>
      <c r="B127" s="186">
        <v>800795</v>
      </c>
      <c r="C127" s="15" t="s">
        <v>1115</v>
      </c>
      <c r="D127" s="14"/>
      <c r="E127" s="187">
        <v>2.06</v>
      </c>
      <c r="F127" s="187">
        <f t="shared" si="11"/>
        <v>146880</v>
      </c>
      <c r="G127" s="187">
        <f t="shared" si="12"/>
        <v>64736.000000000007</v>
      </c>
      <c r="H127" s="187">
        <v>0.68</v>
      </c>
      <c r="I127" s="187">
        <f t="shared" si="16"/>
        <v>382259.99999999994</v>
      </c>
      <c r="J127" s="187">
        <f t="shared" si="17"/>
        <v>155388</v>
      </c>
      <c r="K127" s="187">
        <v>1.38</v>
      </c>
      <c r="L127" s="187">
        <f t="shared" si="13"/>
        <v>220124</v>
      </c>
      <c r="M127" s="187">
        <f t="shared" si="14"/>
        <v>529140</v>
      </c>
      <c r="N127" s="187">
        <f t="shared" si="15"/>
        <v>375053.2</v>
      </c>
      <c r="O127" s="187">
        <v>0</v>
      </c>
      <c r="P127" s="187">
        <f t="shared" si="18"/>
        <v>142800</v>
      </c>
      <c r="Q127" s="187">
        <f t="shared" si="19"/>
        <v>331200</v>
      </c>
      <c r="R127" s="187">
        <f t="shared" si="20"/>
        <v>474000</v>
      </c>
      <c r="S127" s="187">
        <f t="shared" si="21"/>
        <v>319913.2</v>
      </c>
    </row>
    <row r="128" spans="1:19" ht="58.5" x14ac:dyDescent="0.5">
      <c r="A128" s="14" t="s">
        <v>16</v>
      </c>
      <c r="B128" s="186">
        <v>800796</v>
      </c>
      <c r="C128" s="15" t="s">
        <v>1116</v>
      </c>
      <c r="D128" s="14"/>
      <c r="E128" s="187">
        <v>2.06</v>
      </c>
      <c r="F128" s="187">
        <f t="shared" si="11"/>
        <v>146880</v>
      </c>
      <c r="G128" s="187">
        <f t="shared" si="12"/>
        <v>64736.000000000007</v>
      </c>
      <c r="H128" s="187">
        <v>0.68</v>
      </c>
      <c r="I128" s="187">
        <f t="shared" si="16"/>
        <v>382259.99999999994</v>
      </c>
      <c r="J128" s="187">
        <f t="shared" si="17"/>
        <v>155388</v>
      </c>
      <c r="K128" s="187">
        <v>1.38</v>
      </c>
      <c r="L128" s="187">
        <f t="shared" si="13"/>
        <v>220124</v>
      </c>
      <c r="M128" s="187">
        <f t="shared" si="14"/>
        <v>529140</v>
      </c>
      <c r="N128" s="187">
        <f t="shared" si="15"/>
        <v>375053.2</v>
      </c>
      <c r="O128" s="187">
        <v>0</v>
      </c>
      <c r="P128" s="187">
        <f t="shared" si="18"/>
        <v>142800</v>
      </c>
      <c r="Q128" s="187">
        <f t="shared" si="19"/>
        <v>331200</v>
      </c>
      <c r="R128" s="187">
        <f t="shared" si="20"/>
        <v>474000</v>
      </c>
      <c r="S128" s="187">
        <f t="shared" si="21"/>
        <v>319913.2</v>
      </c>
    </row>
    <row r="129" spans="1:19" ht="58.5" x14ac:dyDescent="0.5">
      <c r="A129" s="14" t="s">
        <v>16</v>
      </c>
      <c r="B129" s="186">
        <v>800797</v>
      </c>
      <c r="C129" s="15" t="s">
        <v>1117</v>
      </c>
      <c r="D129" s="14"/>
      <c r="E129" s="187">
        <v>2.06</v>
      </c>
      <c r="F129" s="187">
        <f t="shared" si="11"/>
        <v>146880</v>
      </c>
      <c r="G129" s="187">
        <f t="shared" si="12"/>
        <v>64736.000000000007</v>
      </c>
      <c r="H129" s="187">
        <v>0.68</v>
      </c>
      <c r="I129" s="187">
        <f t="shared" si="16"/>
        <v>382259.99999999994</v>
      </c>
      <c r="J129" s="187">
        <f t="shared" si="17"/>
        <v>155388</v>
      </c>
      <c r="K129" s="187">
        <v>1.38</v>
      </c>
      <c r="L129" s="187">
        <f t="shared" si="13"/>
        <v>220124</v>
      </c>
      <c r="M129" s="187">
        <f t="shared" si="14"/>
        <v>529140</v>
      </c>
      <c r="N129" s="187">
        <f t="shared" si="15"/>
        <v>375053.2</v>
      </c>
      <c r="O129" s="187">
        <v>0</v>
      </c>
      <c r="P129" s="187">
        <f t="shared" si="18"/>
        <v>142800</v>
      </c>
      <c r="Q129" s="187">
        <f t="shared" si="19"/>
        <v>331200</v>
      </c>
      <c r="R129" s="187">
        <f t="shared" si="20"/>
        <v>474000</v>
      </c>
      <c r="S129" s="187">
        <f t="shared" si="21"/>
        <v>319913.2</v>
      </c>
    </row>
    <row r="130" spans="1:19" ht="58.5" x14ac:dyDescent="0.5">
      <c r="A130" s="14" t="s">
        <v>16</v>
      </c>
      <c r="B130" s="186">
        <v>800798</v>
      </c>
      <c r="C130" s="15" t="s">
        <v>1118</v>
      </c>
      <c r="D130" s="14"/>
      <c r="E130" s="187">
        <v>2.06</v>
      </c>
      <c r="F130" s="187">
        <f t="shared" si="11"/>
        <v>146880</v>
      </c>
      <c r="G130" s="187">
        <f t="shared" si="12"/>
        <v>64736.000000000007</v>
      </c>
      <c r="H130" s="187">
        <v>0.68</v>
      </c>
      <c r="I130" s="187">
        <f t="shared" si="16"/>
        <v>382259.99999999994</v>
      </c>
      <c r="J130" s="187">
        <f t="shared" si="17"/>
        <v>155388</v>
      </c>
      <c r="K130" s="187">
        <v>1.38</v>
      </c>
      <c r="L130" s="187">
        <f t="shared" si="13"/>
        <v>220124</v>
      </c>
      <c r="M130" s="187">
        <f t="shared" si="14"/>
        <v>529140</v>
      </c>
      <c r="N130" s="187">
        <f t="shared" si="15"/>
        <v>375053.2</v>
      </c>
      <c r="O130" s="187">
        <v>0</v>
      </c>
      <c r="P130" s="187">
        <f t="shared" si="18"/>
        <v>142800</v>
      </c>
      <c r="Q130" s="187">
        <f t="shared" si="19"/>
        <v>331200</v>
      </c>
      <c r="R130" s="187">
        <f t="shared" si="20"/>
        <v>474000</v>
      </c>
      <c r="S130" s="187">
        <f t="shared" si="21"/>
        <v>319913.2</v>
      </c>
    </row>
    <row r="131" spans="1:19" ht="78" x14ac:dyDescent="0.5">
      <c r="A131" s="14" t="s">
        <v>16</v>
      </c>
      <c r="B131" s="186">
        <v>800799</v>
      </c>
      <c r="C131" s="15" t="s">
        <v>1119</v>
      </c>
      <c r="D131" s="14"/>
      <c r="E131" s="187">
        <v>2.06</v>
      </c>
      <c r="F131" s="187">
        <f t="shared" ref="F131:F194" si="22">H131*216000</f>
        <v>146880</v>
      </c>
      <c r="G131" s="187">
        <f t="shared" ref="G131:G194" si="23">H131*95200</f>
        <v>64736.000000000007</v>
      </c>
      <c r="H131" s="187">
        <v>0.68</v>
      </c>
      <c r="I131" s="187">
        <f t="shared" si="16"/>
        <v>382259.99999999994</v>
      </c>
      <c r="J131" s="187">
        <f t="shared" si="17"/>
        <v>155388</v>
      </c>
      <c r="K131" s="187">
        <v>1.38</v>
      </c>
      <c r="L131" s="187">
        <f t="shared" ref="L131:L194" si="24">J131+G131</f>
        <v>220124</v>
      </c>
      <c r="M131" s="187">
        <f t="shared" ref="M131:M194" si="25">I131+F131</f>
        <v>529140</v>
      </c>
      <c r="N131" s="187">
        <f t="shared" ref="N131:N194" si="26">M131-(L131*70%)</f>
        <v>375053.2</v>
      </c>
      <c r="O131" s="187">
        <v>0</v>
      </c>
      <c r="P131" s="187">
        <f t="shared" si="18"/>
        <v>142800</v>
      </c>
      <c r="Q131" s="187">
        <f t="shared" si="19"/>
        <v>331200</v>
      </c>
      <c r="R131" s="187">
        <f t="shared" si="20"/>
        <v>474000</v>
      </c>
      <c r="S131" s="187">
        <f t="shared" si="21"/>
        <v>319913.2</v>
      </c>
    </row>
    <row r="132" spans="1:19" ht="39" x14ac:dyDescent="0.5">
      <c r="A132" s="14" t="s">
        <v>16</v>
      </c>
      <c r="B132" s="186">
        <v>800800</v>
      </c>
      <c r="C132" s="15" t="s">
        <v>1120</v>
      </c>
      <c r="D132" s="14"/>
      <c r="E132" s="187">
        <v>1.19</v>
      </c>
      <c r="F132" s="187">
        <f t="shared" si="22"/>
        <v>77760</v>
      </c>
      <c r="G132" s="187">
        <f t="shared" si="23"/>
        <v>34272</v>
      </c>
      <c r="H132" s="187">
        <v>0.36</v>
      </c>
      <c r="I132" s="187">
        <f t="shared" ref="I132:I195" si="27">K132*277000</f>
        <v>229910</v>
      </c>
      <c r="J132" s="187">
        <f t="shared" ref="J132:J195" si="28">112600*K132</f>
        <v>93458</v>
      </c>
      <c r="K132" s="187">
        <v>0.83</v>
      </c>
      <c r="L132" s="187">
        <f t="shared" si="24"/>
        <v>127730</v>
      </c>
      <c r="M132" s="187">
        <f t="shared" si="25"/>
        <v>307670</v>
      </c>
      <c r="N132" s="187">
        <f t="shared" si="26"/>
        <v>218259</v>
      </c>
      <c r="O132" s="187">
        <v>0</v>
      </c>
      <c r="P132" s="187">
        <f t="shared" ref="P132:P195" si="29">H132*210000</f>
        <v>75600</v>
      </c>
      <c r="Q132" s="187">
        <f t="shared" ref="Q132:Q195" si="30">K132*240000</f>
        <v>199200</v>
      </c>
      <c r="R132" s="187">
        <f t="shared" ref="R132:R195" si="31">P132+Q132</f>
        <v>274800</v>
      </c>
      <c r="S132" s="187">
        <f t="shared" ref="S132:S195" si="32">R132-(L132*70%)</f>
        <v>185389</v>
      </c>
    </row>
    <row r="133" spans="1:19" ht="58.5" x14ac:dyDescent="0.5">
      <c r="A133" s="14" t="s">
        <v>16</v>
      </c>
      <c r="B133" s="186">
        <v>800805</v>
      </c>
      <c r="C133" s="15" t="s">
        <v>1121</v>
      </c>
      <c r="D133" s="14"/>
      <c r="E133" s="187">
        <v>1.71</v>
      </c>
      <c r="F133" s="187">
        <f t="shared" si="22"/>
        <v>153360</v>
      </c>
      <c r="G133" s="187">
        <f t="shared" si="23"/>
        <v>67592</v>
      </c>
      <c r="H133" s="187">
        <v>0.71</v>
      </c>
      <c r="I133" s="187">
        <f t="shared" si="27"/>
        <v>277000</v>
      </c>
      <c r="J133" s="187">
        <f t="shared" si="28"/>
        <v>112600</v>
      </c>
      <c r="K133" s="187">
        <v>1</v>
      </c>
      <c r="L133" s="187">
        <f t="shared" si="24"/>
        <v>180192</v>
      </c>
      <c r="M133" s="187">
        <f t="shared" si="25"/>
        <v>430360</v>
      </c>
      <c r="N133" s="187">
        <f t="shared" si="26"/>
        <v>304225.59999999998</v>
      </c>
      <c r="O133" s="187">
        <v>0</v>
      </c>
      <c r="P133" s="187">
        <f t="shared" si="29"/>
        <v>149100</v>
      </c>
      <c r="Q133" s="187">
        <f t="shared" si="30"/>
        <v>240000</v>
      </c>
      <c r="R133" s="187">
        <f t="shared" si="31"/>
        <v>389100</v>
      </c>
      <c r="S133" s="187">
        <f t="shared" si="32"/>
        <v>262965.59999999998</v>
      </c>
    </row>
    <row r="134" spans="1:19" ht="39" x14ac:dyDescent="0.5">
      <c r="A134" s="14" t="s">
        <v>16</v>
      </c>
      <c r="B134" s="186">
        <v>800810</v>
      </c>
      <c r="C134" s="15" t="s">
        <v>1122</v>
      </c>
      <c r="D134" s="14"/>
      <c r="E134" s="187">
        <v>0.35</v>
      </c>
      <c r="F134" s="187">
        <f t="shared" si="22"/>
        <v>23760</v>
      </c>
      <c r="G134" s="187">
        <f t="shared" si="23"/>
        <v>10472</v>
      </c>
      <c r="H134" s="187">
        <v>0.11</v>
      </c>
      <c r="I134" s="187">
        <f t="shared" si="27"/>
        <v>66480</v>
      </c>
      <c r="J134" s="187">
        <f t="shared" si="28"/>
        <v>27024</v>
      </c>
      <c r="K134" s="187">
        <v>0.24</v>
      </c>
      <c r="L134" s="187">
        <f t="shared" si="24"/>
        <v>37496</v>
      </c>
      <c r="M134" s="187">
        <f t="shared" si="25"/>
        <v>90240</v>
      </c>
      <c r="N134" s="187">
        <f t="shared" si="26"/>
        <v>63992.800000000003</v>
      </c>
      <c r="O134" s="187">
        <v>0</v>
      </c>
      <c r="P134" s="187">
        <f t="shared" si="29"/>
        <v>23100</v>
      </c>
      <c r="Q134" s="187">
        <f t="shared" si="30"/>
        <v>57600</v>
      </c>
      <c r="R134" s="187">
        <f t="shared" si="31"/>
        <v>80700</v>
      </c>
      <c r="S134" s="187">
        <f t="shared" si="32"/>
        <v>54452.800000000003</v>
      </c>
    </row>
    <row r="135" spans="1:19" ht="39" x14ac:dyDescent="0.5">
      <c r="A135" s="14" t="s">
        <v>16</v>
      </c>
      <c r="B135" s="186">
        <v>800815</v>
      </c>
      <c r="C135" s="15" t="s">
        <v>1123</v>
      </c>
      <c r="D135" s="14"/>
      <c r="E135" s="187">
        <v>0.3</v>
      </c>
      <c r="F135" s="187">
        <f t="shared" si="22"/>
        <v>17280</v>
      </c>
      <c r="G135" s="187">
        <f t="shared" si="23"/>
        <v>7616</v>
      </c>
      <c r="H135" s="187">
        <v>0.08</v>
      </c>
      <c r="I135" s="187">
        <f t="shared" si="27"/>
        <v>60940</v>
      </c>
      <c r="J135" s="187">
        <f t="shared" si="28"/>
        <v>24772</v>
      </c>
      <c r="K135" s="187">
        <v>0.22</v>
      </c>
      <c r="L135" s="187">
        <f t="shared" si="24"/>
        <v>32388</v>
      </c>
      <c r="M135" s="187">
        <f t="shared" si="25"/>
        <v>78220</v>
      </c>
      <c r="N135" s="187">
        <f t="shared" si="26"/>
        <v>55548.4</v>
      </c>
      <c r="O135" s="187">
        <v>0</v>
      </c>
      <c r="P135" s="187">
        <f t="shared" si="29"/>
        <v>16800</v>
      </c>
      <c r="Q135" s="187">
        <f t="shared" si="30"/>
        <v>52800</v>
      </c>
      <c r="R135" s="187">
        <f t="shared" si="31"/>
        <v>69600</v>
      </c>
      <c r="S135" s="187">
        <f t="shared" si="32"/>
        <v>46928.4</v>
      </c>
    </row>
    <row r="136" spans="1:19" ht="58.5" x14ac:dyDescent="0.5">
      <c r="A136" s="14" t="s">
        <v>16</v>
      </c>
      <c r="B136" s="186">
        <v>800820</v>
      </c>
      <c r="C136" s="15" t="s">
        <v>1124</v>
      </c>
      <c r="D136" s="14"/>
      <c r="E136" s="187">
        <v>0.98</v>
      </c>
      <c r="F136" s="187">
        <f t="shared" si="22"/>
        <v>64800</v>
      </c>
      <c r="G136" s="187">
        <f t="shared" si="23"/>
        <v>28560</v>
      </c>
      <c r="H136" s="187">
        <v>0.3</v>
      </c>
      <c r="I136" s="187">
        <f t="shared" si="27"/>
        <v>188360</v>
      </c>
      <c r="J136" s="187">
        <f t="shared" si="28"/>
        <v>76568</v>
      </c>
      <c r="K136" s="187">
        <v>0.68</v>
      </c>
      <c r="L136" s="187">
        <f t="shared" si="24"/>
        <v>105128</v>
      </c>
      <c r="M136" s="187">
        <f t="shared" si="25"/>
        <v>253160</v>
      </c>
      <c r="N136" s="187">
        <f t="shared" si="26"/>
        <v>179570.40000000002</v>
      </c>
      <c r="O136" s="187">
        <v>0</v>
      </c>
      <c r="P136" s="187">
        <f t="shared" si="29"/>
        <v>63000</v>
      </c>
      <c r="Q136" s="187">
        <f t="shared" si="30"/>
        <v>163200</v>
      </c>
      <c r="R136" s="187">
        <f t="shared" si="31"/>
        <v>226200</v>
      </c>
      <c r="S136" s="187">
        <f t="shared" si="32"/>
        <v>152610.40000000002</v>
      </c>
    </row>
    <row r="137" spans="1:19" ht="39" x14ac:dyDescent="0.5">
      <c r="A137" s="14" t="s">
        <v>16</v>
      </c>
      <c r="B137" s="186">
        <v>800821</v>
      </c>
      <c r="C137" s="15" t="s">
        <v>1125</v>
      </c>
      <c r="D137" s="14"/>
      <c r="E137" s="187">
        <v>0.98</v>
      </c>
      <c r="F137" s="187">
        <f t="shared" si="22"/>
        <v>64800</v>
      </c>
      <c r="G137" s="187">
        <f t="shared" si="23"/>
        <v>28560</v>
      </c>
      <c r="H137" s="187">
        <v>0.3</v>
      </c>
      <c r="I137" s="187">
        <f t="shared" si="27"/>
        <v>188360</v>
      </c>
      <c r="J137" s="187">
        <f t="shared" si="28"/>
        <v>76568</v>
      </c>
      <c r="K137" s="187">
        <v>0.68</v>
      </c>
      <c r="L137" s="187">
        <f t="shared" si="24"/>
        <v>105128</v>
      </c>
      <c r="M137" s="187">
        <f t="shared" si="25"/>
        <v>253160</v>
      </c>
      <c r="N137" s="187">
        <f t="shared" si="26"/>
        <v>179570.40000000002</v>
      </c>
      <c r="O137" s="187">
        <v>0</v>
      </c>
      <c r="P137" s="187">
        <f t="shared" si="29"/>
        <v>63000</v>
      </c>
      <c r="Q137" s="187">
        <f t="shared" si="30"/>
        <v>163200</v>
      </c>
      <c r="R137" s="187">
        <f t="shared" si="31"/>
        <v>226200</v>
      </c>
      <c r="S137" s="187">
        <f t="shared" si="32"/>
        <v>152610.40000000002</v>
      </c>
    </row>
    <row r="138" spans="1:19" ht="39" x14ac:dyDescent="0.5">
      <c r="A138" s="14" t="s">
        <v>16</v>
      </c>
      <c r="B138" s="186">
        <v>800825</v>
      </c>
      <c r="C138" s="15" t="s">
        <v>1126</v>
      </c>
      <c r="D138" s="14"/>
      <c r="E138" s="187">
        <v>0.31</v>
      </c>
      <c r="F138" s="187">
        <f t="shared" si="22"/>
        <v>17280</v>
      </c>
      <c r="G138" s="187">
        <f t="shared" si="23"/>
        <v>7616</v>
      </c>
      <c r="H138" s="187">
        <v>0.08</v>
      </c>
      <c r="I138" s="187">
        <f t="shared" si="27"/>
        <v>63710</v>
      </c>
      <c r="J138" s="187">
        <f t="shared" si="28"/>
        <v>25898</v>
      </c>
      <c r="K138" s="187">
        <v>0.23</v>
      </c>
      <c r="L138" s="187">
        <f t="shared" si="24"/>
        <v>33514</v>
      </c>
      <c r="M138" s="187">
        <f t="shared" si="25"/>
        <v>80990</v>
      </c>
      <c r="N138" s="187">
        <f t="shared" si="26"/>
        <v>57530.2</v>
      </c>
      <c r="O138" s="187">
        <v>0</v>
      </c>
      <c r="P138" s="187">
        <f t="shared" si="29"/>
        <v>16800</v>
      </c>
      <c r="Q138" s="187">
        <f t="shared" si="30"/>
        <v>55200</v>
      </c>
      <c r="R138" s="187">
        <f t="shared" si="31"/>
        <v>72000</v>
      </c>
      <c r="S138" s="187">
        <f t="shared" si="32"/>
        <v>48540.2</v>
      </c>
    </row>
    <row r="139" spans="1:19" ht="39" x14ac:dyDescent="0.5">
      <c r="A139" s="14" t="s">
        <v>16</v>
      </c>
      <c r="B139" s="186">
        <v>800830</v>
      </c>
      <c r="C139" s="15" t="s">
        <v>1127</v>
      </c>
      <c r="D139" s="14"/>
      <c r="E139" s="187">
        <v>0.46</v>
      </c>
      <c r="F139" s="187">
        <f t="shared" si="22"/>
        <v>41040</v>
      </c>
      <c r="G139" s="187">
        <f t="shared" si="23"/>
        <v>18088</v>
      </c>
      <c r="H139" s="187">
        <v>0.19</v>
      </c>
      <c r="I139" s="187">
        <f t="shared" si="27"/>
        <v>74790</v>
      </c>
      <c r="J139" s="187">
        <f t="shared" si="28"/>
        <v>30402.000000000004</v>
      </c>
      <c r="K139" s="187">
        <v>0.27</v>
      </c>
      <c r="L139" s="187">
        <f t="shared" si="24"/>
        <v>48490</v>
      </c>
      <c r="M139" s="187">
        <f t="shared" si="25"/>
        <v>115830</v>
      </c>
      <c r="N139" s="187">
        <f t="shared" si="26"/>
        <v>81887</v>
      </c>
      <c r="O139" s="187">
        <v>0</v>
      </c>
      <c r="P139" s="187">
        <f t="shared" si="29"/>
        <v>39900</v>
      </c>
      <c r="Q139" s="187">
        <f t="shared" si="30"/>
        <v>64800.000000000007</v>
      </c>
      <c r="R139" s="187">
        <f t="shared" si="31"/>
        <v>104700</v>
      </c>
      <c r="S139" s="187">
        <f t="shared" si="32"/>
        <v>70757</v>
      </c>
    </row>
    <row r="140" spans="1:19" ht="39" x14ac:dyDescent="0.5">
      <c r="A140" s="14" t="s">
        <v>16</v>
      </c>
      <c r="B140" s="186">
        <v>800835</v>
      </c>
      <c r="C140" s="15" t="s">
        <v>1128</v>
      </c>
      <c r="D140" s="14"/>
      <c r="E140" s="187">
        <v>0.37</v>
      </c>
      <c r="F140" s="187">
        <f t="shared" si="22"/>
        <v>21600</v>
      </c>
      <c r="G140" s="187">
        <f t="shared" si="23"/>
        <v>9520</v>
      </c>
      <c r="H140" s="187">
        <v>0.1</v>
      </c>
      <c r="I140" s="187">
        <f t="shared" si="27"/>
        <v>74790</v>
      </c>
      <c r="J140" s="187">
        <f t="shared" si="28"/>
        <v>30402.000000000004</v>
      </c>
      <c r="K140" s="187">
        <v>0.27</v>
      </c>
      <c r="L140" s="187">
        <f t="shared" si="24"/>
        <v>39922</v>
      </c>
      <c r="M140" s="187">
        <f t="shared" si="25"/>
        <v>96390</v>
      </c>
      <c r="N140" s="187">
        <f t="shared" si="26"/>
        <v>68444.600000000006</v>
      </c>
      <c r="O140" s="187">
        <v>0</v>
      </c>
      <c r="P140" s="187">
        <f t="shared" si="29"/>
        <v>21000</v>
      </c>
      <c r="Q140" s="187">
        <f t="shared" si="30"/>
        <v>64800.000000000007</v>
      </c>
      <c r="R140" s="187">
        <f t="shared" si="31"/>
        <v>85800</v>
      </c>
      <c r="S140" s="187">
        <f t="shared" si="32"/>
        <v>57854.600000000006</v>
      </c>
    </row>
    <row r="141" spans="1:19" ht="58.5" x14ac:dyDescent="0.5">
      <c r="A141" s="14" t="s">
        <v>16</v>
      </c>
      <c r="B141" s="186">
        <v>800840</v>
      </c>
      <c r="C141" s="15" t="s">
        <v>1129</v>
      </c>
      <c r="D141" s="14"/>
      <c r="E141" s="187">
        <v>2.4900000000000002</v>
      </c>
      <c r="F141" s="187">
        <f t="shared" si="22"/>
        <v>140400</v>
      </c>
      <c r="G141" s="187">
        <f t="shared" si="23"/>
        <v>61880</v>
      </c>
      <c r="H141" s="187">
        <v>0.65</v>
      </c>
      <c r="I141" s="187">
        <f t="shared" si="27"/>
        <v>509680</v>
      </c>
      <c r="J141" s="187">
        <f t="shared" si="28"/>
        <v>207184</v>
      </c>
      <c r="K141" s="187">
        <v>1.84</v>
      </c>
      <c r="L141" s="187">
        <f t="shared" si="24"/>
        <v>269064</v>
      </c>
      <c r="M141" s="187">
        <f t="shared" si="25"/>
        <v>650080</v>
      </c>
      <c r="N141" s="187">
        <f t="shared" si="26"/>
        <v>461735.2</v>
      </c>
      <c r="O141" s="187">
        <v>0</v>
      </c>
      <c r="P141" s="187">
        <f t="shared" si="29"/>
        <v>136500</v>
      </c>
      <c r="Q141" s="187">
        <f t="shared" si="30"/>
        <v>441600</v>
      </c>
      <c r="R141" s="187">
        <f t="shared" si="31"/>
        <v>578100</v>
      </c>
      <c r="S141" s="187">
        <f t="shared" si="32"/>
        <v>389755.2</v>
      </c>
    </row>
    <row r="142" spans="1:19" ht="39" x14ac:dyDescent="0.5">
      <c r="A142" s="14" t="s">
        <v>16</v>
      </c>
      <c r="B142" s="186">
        <v>800845</v>
      </c>
      <c r="C142" s="15" t="s">
        <v>1130</v>
      </c>
      <c r="D142" s="14"/>
      <c r="E142" s="187">
        <v>2.4</v>
      </c>
      <c r="F142" s="187">
        <f t="shared" si="22"/>
        <v>151200</v>
      </c>
      <c r="G142" s="187">
        <f t="shared" si="23"/>
        <v>66640</v>
      </c>
      <c r="H142" s="187">
        <v>0.7</v>
      </c>
      <c r="I142" s="187">
        <f t="shared" si="27"/>
        <v>470900</v>
      </c>
      <c r="J142" s="187">
        <f t="shared" si="28"/>
        <v>191420</v>
      </c>
      <c r="K142" s="187">
        <v>1.7</v>
      </c>
      <c r="L142" s="187">
        <f t="shared" si="24"/>
        <v>258060</v>
      </c>
      <c r="M142" s="187">
        <f t="shared" si="25"/>
        <v>622100</v>
      </c>
      <c r="N142" s="187">
        <f t="shared" si="26"/>
        <v>441458</v>
      </c>
      <c r="O142" s="187">
        <v>0</v>
      </c>
      <c r="P142" s="187">
        <f t="shared" si="29"/>
        <v>147000</v>
      </c>
      <c r="Q142" s="187">
        <f t="shared" si="30"/>
        <v>408000</v>
      </c>
      <c r="R142" s="187">
        <f t="shared" si="31"/>
        <v>555000</v>
      </c>
      <c r="S142" s="187">
        <f t="shared" si="32"/>
        <v>374358</v>
      </c>
    </row>
    <row r="143" spans="1:19" ht="39" x14ac:dyDescent="0.5">
      <c r="A143" s="14" t="s">
        <v>16</v>
      </c>
      <c r="B143" s="186">
        <v>800847</v>
      </c>
      <c r="C143" s="15" t="s">
        <v>1131</v>
      </c>
      <c r="D143" s="14"/>
      <c r="E143" s="187">
        <v>2.4</v>
      </c>
      <c r="F143" s="187">
        <f t="shared" si="22"/>
        <v>151200</v>
      </c>
      <c r="G143" s="187">
        <f t="shared" si="23"/>
        <v>66640</v>
      </c>
      <c r="H143" s="187">
        <v>0.7</v>
      </c>
      <c r="I143" s="187">
        <f t="shared" si="27"/>
        <v>470900</v>
      </c>
      <c r="J143" s="187">
        <f t="shared" si="28"/>
        <v>191420</v>
      </c>
      <c r="K143" s="187">
        <v>1.7</v>
      </c>
      <c r="L143" s="187">
        <f t="shared" si="24"/>
        <v>258060</v>
      </c>
      <c r="M143" s="187">
        <f t="shared" si="25"/>
        <v>622100</v>
      </c>
      <c r="N143" s="187">
        <f t="shared" si="26"/>
        <v>441458</v>
      </c>
      <c r="O143" s="187">
        <v>0</v>
      </c>
      <c r="P143" s="187">
        <f t="shared" si="29"/>
        <v>147000</v>
      </c>
      <c r="Q143" s="187">
        <f t="shared" si="30"/>
        <v>408000</v>
      </c>
      <c r="R143" s="187">
        <f t="shared" si="31"/>
        <v>555000</v>
      </c>
      <c r="S143" s="187">
        <f t="shared" si="32"/>
        <v>374358</v>
      </c>
    </row>
    <row r="144" spans="1:19" ht="39" x14ac:dyDescent="0.5">
      <c r="A144" s="14" t="s">
        <v>16</v>
      </c>
      <c r="B144" s="186">
        <v>800850</v>
      </c>
      <c r="C144" s="15" t="s">
        <v>1132</v>
      </c>
      <c r="D144" s="14"/>
      <c r="E144" s="187">
        <v>1.48</v>
      </c>
      <c r="F144" s="187">
        <f t="shared" si="22"/>
        <v>84240</v>
      </c>
      <c r="G144" s="187">
        <f t="shared" si="23"/>
        <v>37128</v>
      </c>
      <c r="H144" s="187">
        <v>0.39</v>
      </c>
      <c r="I144" s="187">
        <f t="shared" si="27"/>
        <v>301930</v>
      </c>
      <c r="J144" s="187">
        <f t="shared" si="28"/>
        <v>122734.00000000001</v>
      </c>
      <c r="K144" s="187">
        <v>1.0900000000000001</v>
      </c>
      <c r="L144" s="187">
        <f t="shared" si="24"/>
        <v>159862</v>
      </c>
      <c r="M144" s="187">
        <f t="shared" si="25"/>
        <v>386170</v>
      </c>
      <c r="N144" s="187">
        <f t="shared" si="26"/>
        <v>274266.59999999998</v>
      </c>
      <c r="O144" s="187">
        <v>0</v>
      </c>
      <c r="P144" s="187">
        <f t="shared" si="29"/>
        <v>81900</v>
      </c>
      <c r="Q144" s="187">
        <f t="shared" si="30"/>
        <v>261600.00000000003</v>
      </c>
      <c r="R144" s="187">
        <f t="shared" si="31"/>
        <v>343500</v>
      </c>
      <c r="S144" s="187">
        <f t="shared" si="32"/>
        <v>231596.6</v>
      </c>
    </row>
    <row r="145" spans="1:19" ht="39" x14ac:dyDescent="0.5">
      <c r="A145" s="14" t="s">
        <v>16</v>
      </c>
      <c r="B145" s="186">
        <v>800855</v>
      </c>
      <c r="C145" s="15" t="s">
        <v>1133</v>
      </c>
      <c r="D145" s="14"/>
      <c r="E145" s="187">
        <v>0.54</v>
      </c>
      <c r="F145" s="187">
        <f t="shared" si="22"/>
        <v>30240.000000000004</v>
      </c>
      <c r="G145" s="187">
        <f t="shared" si="23"/>
        <v>13328.000000000002</v>
      </c>
      <c r="H145" s="187">
        <v>0.14000000000000001</v>
      </c>
      <c r="I145" s="187">
        <f t="shared" si="27"/>
        <v>110800</v>
      </c>
      <c r="J145" s="187">
        <f t="shared" si="28"/>
        <v>45040</v>
      </c>
      <c r="K145" s="187">
        <v>0.4</v>
      </c>
      <c r="L145" s="187">
        <f t="shared" si="24"/>
        <v>58368</v>
      </c>
      <c r="M145" s="187">
        <f t="shared" si="25"/>
        <v>141040</v>
      </c>
      <c r="N145" s="187">
        <f t="shared" si="26"/>
        <v>100182.39999999999</v>
      </c>
      <c r="O145" s="187">
        <v>0</v>
      </c>
      <c r="P145" s="187">
        <f t="shared" si="29"/>
        <v>29400.000000000004</v>
      </c>
      <c r="Q145" s="187">
        <f t="shared" si="30"/>
        <v>96000</v>
      </c>
      <c r="R145" s="187">
        <f t="shared" si="31"/>
        <v>125400</v>
      </c>
      <c r="S145" s="187">
        <f t="shared" si="32"/>
        <v>84542.399999999994</v>
      </c>
    </row>
    <row r="146" spans="1:19" ht="39" x14ac:dyDescent="0.5">
      <c r="A146" s="14" t="s">
        <v>16</v>
      </c>
      <c r="B146" s="186">
        <v>800860</v>
      </c>
      <c r="C146" s="15" t="s">
        <v>1134</v>
      </c>
      <c r="D146" s="14"/>
      <c r="E146" s="187">
        <v>0.95</v>
      </c>
      <c r="F146" s="187">
        <f t="shared" si="22"/>
        <v>54000</v>
      </c>
      <c r="G146" s="187">
        <f t="shared" si="23"/>
        <v>23800</v>
      </c>
      <c r="H146" s="187">
        <v>0.25</v>
      </c>
      <c r="I146" s="187">
        <f t="shared" si="27"/>
        <v>193900</v>
      </c>
      <c r="J146" s="187">
        <f t="shared" si="28"/>
        <v>78820</v>
      </c>
      <c r="K146" s="187">
        <v>0.7</v>
      </c>
      <c r="L146" s="187">
        <f t="shared" si="24"/>
        <v>102620</v>
      </c>
      <c r="M146" s="187">
        <f t="shared" si="25"/>
        <v>247900</v>
      </c>
      <c r="N146" s="187">
        <f t="shared" si="26"/>
        <v>176066</v>
      </c>
      <c r="O146" s="187">
        <v>0</v>
      </c>
      <c r="P146" s="187">
        <f t="shared" si="29"/>
        <v>52500</v>
      </c>
      <c r="Q146" s="187">
        <f t="shared" si="30"/>
        <v>168000</v>
      </c>
      <c r="R146" s="187">
        <f t="shared" si="31"/>
        <v>220500</v>
      </c>
      <c r="S146" s="187">
        <f t="shared" si="32"/>
        <v>148666</v>
      </c>
    </row>
    <row r="147" spans="1:19" ht="39" x14ac:dyDescent="0.5">
      <c r="A147" s="14" t="s">
        <v>16</v>
      </c>
      <c r="B147" s="186">
        <v>800865</v>
      </c>
      <c r="C147" s="15" t="s">
        <v>1135</v>
      </c>
      <c r="D147" s="14"/>
      <c r="E147" s="187">
        <v>1.32</v>
      </c>
      <c r="F147" s="187">
        <f t="shared" si="22"/>
        <v>146880</v>
      </c>
      <c r="G147" s="187">
        <f t="shared" si="23"/>
        <v>64736.000000000007</v>
      </c>
      <c r="H147" s="187">
        <v>0.68</v>
      </c>
      <c r="I147" s="187">
        <f t="shared" si="27"/>
        <v>177280</v>
      </c>
      <c r="J147" s="187">
        <f t="shared" si="28"/>
        <v>72064</v>
      </c>
      <c r="K147" s="187">
        <v>0.64</v>
      </c>
      <c r="L147" s="187">
        <f t="shared" si="24"/>
        <v>136800</v>
      </c>
      <c r="M147" s="187">
        <f t="shared" si="25"/>
        <v>324160</v>
      </c>
      <c r="N147" s="187">
        <f t="shared" si="26"/>
        <v>228400</v>
      </c>
      <c r="O147" s="187">
        <v>0</v>
      </c>
      <c r="P147" s="187">
        <f t="shared" si="29"/>
        <v>142800</v>
      </c>
      <c r="Q147" s="187">
        <f t="shared" si="30"/>
        <v>153600</v>
      </c>
      <c r="R147" s="187">
        <f t="shared" si="31"/>
        <v>296400</v>
      </c>
      <c r="S147" s="187">
        <f t="shared" si="32"/>
        <v>200640</v>
      </c>
    </row>
    <row r="148" spans="1:19" ht="39" x14ac:dyDescent="0.5">
      <c r="A148" s="14" t="s">
        <v>16</v>
      </c>
      <c r="B148" s="186">
        <v>800870</v>
      </c>
      <c r="C148" s="15" t="s">
        <v>1136</v>
      </c>
      <c r="D148" s="14"/>
      <c r="E148" s="187">
        <v>0.92</v>
      </c>
      <c r="F148" s="187">
        <f t="shared" si="22"/>
        <v>51840</v>
      </c>
      <c r="G148" s="187">
        <f t="shared" si="23"/>
        <v>22848</v>
      </c>
      <c r="H148" s="187">
        <v>0.24</v>
      </c>
      <c r="I148" s="187">
        <f t="shared" si="27"/>
        <v>188360</v>
      </c>
      <c r="J148" s="187">
        <f t="shared" si="28"/>
        <v>76568</v>
      </c>
      <c r="K148" s="187">
        <v>0.68</v>
      </c>
      <c r="L148" s="187">
        <f t="shared" si="24"/>
        <v>99416</v>
      </c>
      <c r="M148" s="187">
        <f t="shared" si="25"/>
        <v>240200</v>
      </c>
      <c r="N148" s="187">
        <f t="shared" si="26"/>
        <v>170608.8</v>
      </c>
      <c r="O148" s="187">
        <v>0</v>
      </c>
      <c r="P148" s="187">
        <f t="shared" si="29"/>
        <v>50400</v>
      </c>
      <c r="Q148" s="187">
        <f t="shared" si="30"/>
        <v>163200</v>
      </c>
      <c r="R148" s="187">
        <f t="shared" si="31"/>
        <v>213600</v>
      </c>
      <c r="S148" s="187">
        <f t="shared" si="32"/>
        <v>144008.79999999999</v>
      </c>
    </row>
    <row r="149" spans="1:19" ht="39" x14ac:dyDescent="0.5">
      <c r="A149" s="14" t="s">
        <v>16</v>
      </c>
      <c r="B149" s="186">
        <v>800871</v>
      </c>
      <c r="C149" s="15" t="s">
        <v>1137</v>
      </c>
      <c r="D149" s="14"/>
      <c r="E149" s="187">
        <v>0.92</v>
      </c>
      <c r="F149" s="187">
        <f t="shared" si="22"/>
        <v>51840</v>
      </c>
      <c r="G149" s="187">
        <f t="shared" si="23"/>
        <v>22848</v>
      </c>
      <c r="H149" s="187">
        <v>0.24</v>
      </c>
      <c r="I149" s="187">
        <f t="shared" si="27"/>
        <v>188360</v>
      </c>
      <c r="J149" s="187">
        <f t="shared" si="28"/>
        <v>76568</v>
      </c>
      <c r="K149" s="187">
        <v>0.68</v>
      </c>
      <c r="L149" s="187">
        <f t="shared" si="24"/>
        <v>99416</v>
      </c>
      <c r="M149" s="187">
        <f t="shared" si="25"/>
        <v>240200</v>
      </c>
      <c r="N149" s="187">
        <f t="shared" si="26"/>
        <v>170608.8</v>
      </c>
      <c r="O149" s="187">
        <v>0</v>
      </c>
      <c r="P149" s="187">
        <f t="shared" si="29"/>
        <v>50400</v>
      </c>
      <c r="Q149" s="187">
        <f t="shared" si="30"/>
        <v>163200</v>
      </c>
      <c r="R149" s="187">
        <f t="shared" si="31"/>
        <v>213600</v>
      </c>
      <c r="S149" s="187">
        <f t="shared" si="32"/>
        <v>144008.79999999999</v>
      </c>
    </row>
    <row r="150" spans="1:19" ht="39" x14ac:dyDescent="0.5">
      <c r="A150" s="14" t="s">
        <v>16</v>
      </c>
      <c r="B150" s="186">
        <v>800872</v>
      </c>
      <c r="C150" s="15" t="s">
        <v>1138</v>
      </c>
      <c r="D150" s="14"/>
      <c r="E150" s="187">
        <v>0.92</v>
      </c>
      <c r="F150" s="187">
        <f t="shared" si="22"/>
        <v>51840</v>
      </c>
      <c r="G150" s="187">
        <f t="shared" si="23"/>
        <v>22848</v>
      </c>
      <c r="H150" s="187">
        <v>0.24</v>
      </c>
      <c r="I150" s="187">
        <f t="shared" si="27"/>
        <v>188360</v>
      </c>
      <c r="J150" s="187">
        <f t="shared" si="28"/>
        <v>76568</v>
      </c>
      <c r="K150" s="187">
        <v>0.68</v>
      </c>
      <c r="L150" s="187">
        <f t="shared" si="24"/>
        <v>99416</v>
      </c>
      <c r="M150" s="187">
        <f t="shared" si="25"/>
        <v>240200</v>
      </c>
      <c r="N150" s="187">
        <f t="shared" si="26"/>
        <v>170608.8</v>
      </c>
      <c r="O150" s="187">
        <v>0</v>
      </c>
      <c r="P150" s="187">
        <f t="shared" si="29"/>
        <v>50400</v>
      </c>
      <c r="Q150" s="187">
        <f t="shared" si="30"/>
        <v>163200</v>
      </c>
      <c r="R150" s="187">
        <f t="shared" si="31"/>
        <v>213600</v>
      </c>
      <c r="S150" s="187">
        <f t="shared" si="32"/>
        <v>144008.79999999999</v>
      </c>
    </row>
    <row r="151" spans="1:19" ht="19.5" x14ac:dyDescent="0.5">
      <c r="A151" s="14" t="s">
        <v>16</v>
      </c>
      <c r="B151" s="186">
        <v>800873</v>
      </c>
      <c r="C151" s="15" t="s">
        <v>1139</v>
      </c>
      <c r="D151" s="14"/>
      <c r="E151" s="187">
        <v>0.92</v>
      </c>
      <c r="F151" s="187">
        <f t="shared" si="22"/>
        <v>51840</v>
      </c>
      <c r="G151" s="187">
        <f t="shared" si="23"/>
        <v>22848</v>
      </c>
      <c r="H151" s="187">
        <v>0.24</v>
      </c>
      <c r="I151" s="187">
        <f t="shared" si="27"/>
        <v>188360</v>
      </c>
      <c r="J151" s="187">
        <f t="shared" si="28"/>
        <v>76568</v>
      </c>
      <c r="K151" s="187">
        <v>0.68</v>
      </c>
      <c r="L151" s="187">
        <f t="shared" si="24"/>
        <v>99416</v>
      </c>
      <c r="M151" s="187">
        <f t="shared" si="25"/>
        <v>240200</v>
      </c>
      <c r="N151" s="187">
        <f t="shared" si="26"/>
        <v>170608.8</v>
      </c>
      <c r="O151" s="187">
        <v>0</v>
      </c>
      <c r="P151" s="187">
        <f t="shared" si="29"/>
        <v>50400</v>
      </c>
      <c r="Q151" s="187">
        <f t="shared" si="30"/>
        <v>163200</v>
      </c>
      <c r="R151" s="187">
        <f t="shared" si="31"/>
        <v>213600</v>
      </c>
      <c r="S151" s="187">
        <f t="shared" si="32"/>
        <v>144008.79999999999</v>
      </c>
    </row>
    <row r="152" spans="1:19" ht="39" x14ac:dyDescent="0.5">
      <c r="A152" s="14" t="s">
        <v>16</v>
      </c>
      <c r="B152" s="186">
        <v>800875</v>
      </c>
      <c r="C152" s="15" t="s">
        <v>1140</v>
      </c>
      <c r="D152" s="14"/>
      <c r="E152" s="187">
        <v>1.88</v>
      </c>
      <c r="F152" s="187">
        <f t="shared" si="22"/>
        <v>105840</v>
      </c>
      <c r="G152" s="187">
        <f t="shared" si="23"/>
        <v>46648</v>
      </c>
      <c r="H152" s="187">
        <v>0.49</v>
      </c>
      <c r="I152" s="187">
        <f t="shared" si="27"/>
        <v>385030</v>
      </c>
      <c r="J152" s="187">
        <f t="shared" si="28"/>
        <v>156514</v>
      </c>
      <c r="K152" s="187">
        <v>1.39</v>
      </c>
      <c r="L152" s="187">
        <f t="shared" si="24"/>
        <v>203162</v>
      </c>
      <c r="M152" s="187">
        <f t="shared" si="25"/>
        <v>490870</v>
      </c>
      <c r="N152" s="187">
        <f t="shared" si="26"/>
        <v>348656.6</v>
      </c>
      <c r="O152" s="187">
        <v>0</v>
      </c>
      <c r="P152" s="187">
        <f t="shared" si="29"/>
        <v>102900</v>
      </c>
      <c r="Q152" s="187">
        <f t="shared" si="30"/>
        <v>333600</v>
      </c>
      <c r="R152" s="187">
        <f t="shared" si="31"/>
        <v>436500</v>
      </c>
      <c r="S152" s="187">
        <f t="shared" si="32"/>
        <v>294286.59999999998</v>
      </c>
    </row>
    <row r="153" spans="1:19" ht="39" x14ac:dyDescent="0.5">
      <c r="A153" s="14" t="s">
        <v>16</v>
      </c>
      <c r="B153" s="186">
        <v>800876</v>
      </c>
      <c r="C153" s="15" t="s">
        <v>1141</v>
      </c>
      <c r="D153" s="14"/>
      <c r="E153" s="187">
        <v>1.88</v>
      </c>
      <c r="F153" s="187">
        <f t="shared" si="22"/>
        <v>105840</v>
      </c>
      <c r="G153" s="187">
        <f t="shared" si="23"/>
        <v>46648</v>
      </c>
      <c r="H153" s="187">
        <v>0.49</v>
      </c>
      <c r="I153" s="187">
        <f t="shared" si="27"/>
        <v>385030</v>
      </c>
      <c r="J153" s="187">
        <f t="shared" si="28"/>
        <v>156514</v>
      </c>
      <c r="K153" s="187">
        <v>1.39</v>
      </c>
      <c r="L153" s="187">
        <f t="shared" si="24"/>
        <v>203162</v>
      </c>
      <c r="M153" s="187">
        <f t="shared" si="25"/>
        <v>490870</v>
      </c>
      <c r="N153" s="187">
        <f t="shared" si="26"/>
        <v>348656.6</v>
      </c>
      <c r="O153" s="187">
        <v>0</v>
      </c>
      <c r="P153" s="187">
        <f t="shared" si="29"/>
        <v>102900</v>
      </c>
      <c r="Q153" s="187">
        <f t="shared" si="30"/>
        <v>333600</v>
      </c>
      <c r="R153" s="187">
        <f t="shared" si="31"/>
        <v>436500</v>
      </c>
      <c r="S153" s="187">
        <f t="shared" si="32"/>
        <v>294286.59999999998</v>
      </c>
    </row>
    <row r="154" spans="1:19" ht="39" x14ac:dyDescent="0.5">
      <c r="A154" s="14" t="s">
        <v>16</v>
      </c>
      <c r="B154" s="186">
        <v>800880</v>
      </c>
      <c r="C154" s="15" t="s">
        <v>1142</v>
      </c>
      <c r="D154" s="14"/>
      <c r="E154" s="187">
        <v>0.71000000000000008</v>
      </c>
      <c r="F154" s="187">
        <f t="shared" si="22"/>
        <v>36720</v>
      </c>
      <c r="G154" s="187">
        <f t="shared" si="23"/>
        <v>16184.000000000002</v>
      </c>
      <c r="H154" s="187">
        <v>0.17</v>
      </c>
      <c r="I154" s="187">
        <f t="shared" si="27"/>
        <v>149580</v>
      </c>
      <c r="J154" s="187">
        <f t="shared" si="28"/>
        <v>60804.000000000007</v>
      </c>
      <c r="K154" s="187">
        <v>0.54</v>
      </c>
      <c r="L154" s="187">
        <f t="shared" si="24"/>
        <v>76988.000000000015</v>
      </c>
      <c r="M154" s="187">
        <f t="shared" si="25"/>
        <v>186300</v>
      </c>
      <c r="N154" s="187">
        <f t="shared" si="26"/>
        <v>132408.4</v>
      </c>
      <c r="O154" s="187">
        <v>0</v>
      </c>
      <c r="P154" s="187">
        <f t="shared" si="29"/>
        <v>35700</v>
      </c>
      <c r="Q154" s="187">
        <f t="shared" si="30"/>
        <v>129600.00000000001</v>
      </c>
      <c r="R154" s="187">
        <f t="shared" si="31"/>
        <v>165300</v>
      </c>
      <c r="S154" s="187">
        <f t="shared" si="32"/>
        <v>111408.4</v>
      </c>
    </row>
    <row r="155" spans="1:19" ht="39" x14ac:dyDescent="0.5">
      <c r="A155" s="14" t="s">
        <v>16</v>
      </c>
      <c r="B155" s="186">
        <v>800885</v>
      </c>
      <c r="C155" s="15" t="s">
        <v>1143</v>
      </c>
      <c r="D155" s="14"/>
      <c r="E155" s="187">
        <v>0.71000000000000008</v>
      </c>
      <c r="F155" s="187">
        <f t="shared" si="22"/>
        <v>36720</v>
      </c>
      <c r="G155" s="187">
        <f t="shared" si="23"/>
        <v>16184.000000000002</v>
      </c>
      <c r="H155" s="187">
        <v>0.17</v>
      </c>
      <c r="I155" s="187">
        <f t="shared" si="27"/>
        <v>149580</v>
      </c>
      <c r="J155" s="187">
        <f t="shared" si="28"/>
        <v>60804.000000000007</v>
      </c>
      <c r="K155" s="187">
        <v>0.54</v>
      </c>
      <c r="L155" s="187">
        <f t="shared" si="24"/>
        <v>76988.000000000015</v>
      </c>
      <c r="M155" s="187">
        <f t="shared" si="25"/>
        <v>186300</v>
      </c>
      <c r="N155" s="187">
        <f t="shared" si="26"/>
        <v>132408.4</v>
      </c>
      <c r="O155" s="187">
        <v>0</v>
      </c>
      <c r="P155" s="187">
        <f t="shared" si="29"/>
        <v>35700</v>
      </c>
      <c r="Q155" s="187">
        <f t="shared" si="30"/>
        <v>129600.00000000001</v>
      </c>
      <c r="R155" s="187">
        <f t="shared" si="31"/>
        <v>165300</v>
      </c>
      <c r="S155" s="187">
        <f t="shared" si="32"/>
        <v>111408.4</v>
      </c>
    </row>
    <row r="156" spans="1:19" ht="39" x14ac:dyDescent="0.5">
      <c r="A156" s="14" t="s">
        <v>16</v>
      </c>
      <c r="B156" s="186">
        <v>800890</v>
      </c>
      <c r="C156" s="15" t="s">
        <v>1144</v>
      </c>
      <c r="D156" s="14"/>
      <c r="E156" s="187">
        <v>0.26</v>
      </c>
      <c r="F156" s="187">
        <f t="shared" si="22"/>
        <v>12960</v>
      </c>
      <c r="G156" s="187">
        <f t="shared" si="23"/>
        <v>5712</v>
      </c>
      <c r="H156" s="187">
        <v>0.06</v>
      </c>
      <c r="I156" s="187">
        <f t="shared" si="27"/>
        <v>55400</v>
      </c>
      <c r="J156" s="187">
        <f t="shared" si="28"/>
        <v>22520</v>
      </c>
      <c r="K156" s="187">
        <v>0.2</v>
      </c>
      <c r="L156" s="187">
        <f t="shared" si="24"/>
        <v>28232</v>
      </c>
      <c r="M156" s="187">
        <f t="shared" si="25"/>
        <v>68360</v>
      </c>
      <c r="N156" s="187">
        <f t="shared" si="26"/>
        <v>48597.600000000006</v>
      </c>
      <c r="O156" s="187">
        <v>0</v>
      </c>
      <c r="P156" s="187">
        <f t="shared" si="29"/>
        <v>12600</v>
      </c>
      <c r="Q156" s="187">
        <f t="shared" si="30"/>
        <v>48000</v>
      </c>
      <c r="R156" s="187">
        <f t="shared" si="31"/>
        <v>60600</v>
      </c>
      <c r="S156" s="187">
        <f t="shared" si="32"/>
        <v>40837.600000000006</v>
      </c>
    </row>
    <row r="157" spans="1:19" ht="39" x14ac:dyDescent="0.5">
      <c r="A157" s="14" t="s">
        <v>16</v>
      </c>
      <c r="B157" s="186">
        <v>800895</v>
      </c>
      <c r="C157" s="15" t="s">
        <v>1145</v>
      </c>
      <c r="D157" s="14"/>
      <c r="E157" s="187">
        <v>0.23</v>
      </c>
      <c r="F157" s="187">
        <f t="shared" si="22"/>
        <v>12960</v>
      </c>
      <c r="G157" s="187">
        <f t="shared" si="23"/>
        <v>5712</v>
      </c>
      <c r="H157" s="187">
        <v>0.06</v>
      </c>
      <c r="I157" s="187">
        <f t="shared" si="27"/>
        <v>47090</v>
      </c>
      <c r="J157" s="187">
        <f t="shared" si="28"/>
        <v>19142</v>
      </c>
      <c r="K157" s="187">
        <v>0.17</v>
      </c>
      <c r="L157" s="187">
        <f t="shared" si="24"/>
        <v>24854</v>
      </c>
      <c r="M157" s="187">
        <f t="shared" si="25"/>
        <v>60050</v>
      </c>
      <c r="N157" s="187">
        <f t="shared" si="26"/>
        <v>42652.2</v>
      </c>
      <c r="O157" s="187">
        <v>0</v>
      </c>
      <c r="P157" s="187">
        <f t="shared" si="29"/>
        <v>12600</v>
      </c>
      <c r="Q157" s="187">
        <f t="shared" si="30"/>
        <v>40800</v>
      </c>
      <c r="R157" s="187">
        <f t="shared" si="31"/>
        <v>53400</v>
      </c>
      <c r="S157" s="187">
        <f t="shared" si="32"/>
        <v>36002.199999999997</v>
      </c>
    </row>
    <row r="158" spans="1:19" ht="39" x14ac:dyDescent="0.5">
      <c r="A158" s="14" t="s">
        <v>16</v>
      </c>
      <c r="B158" s="186">
        <v>800900</v>
      </c>
      <c r="C158" s="15" t="s">
        <v>1146</v>
      </c>
      <c r="D158" s="14"/>
      <c r="E158" s="187">
        <v>0.44999999999999996</v>
      </c>
      <c r="F158" s="187">
        <f t="shared" si="22"/>
        <v>19440</v>
      </c>
      <c r="G158" s="187">
        <f t="shared" si="23"/>
        <v>8568</v>
      </c>
      <c r="H158" s="187">
        <v>0.09</v>
      </c>
      <c r="I158" s="187">
        <f t="shared" si="27"/>
        <v>99720</v>
      </c>
      <c r="J158" s="187">
        <f t="shared" si="28"/>
        <v>40536</v>
      </c>
      <c r="K158" s="187">
        <v>0.36</v>
      </c>
      <c r="L158" s="187">
        <f t="shared" si="24"/>
        <v>49104</v>
      </c>
      <c r="M158" s="187">
        <f t="shared" si="25"/>
        <v>119160</v>
      </c>
      <c r="N158" s="187">
        <f t="shared" si="26"/>
        <v>84787.200000000012</v>
      </c>
      <c r="O158" s="187">
        <v>0</v>
      </c>
      <c r="P158" s="187">
        <f t="shared" si="29"/>
        <v>18900</v>
      </c>
      <c r="Q158" s="187">
        <f t="shared" si="30"/>
        <v>86400</v>
      </c>
      <c r="R158" s="187">
        <f t="shared" si="31"/>
        <v>105300</v>
      </c>
      <c r="S158" s="187">
        <f t="shared" si="32"/>
        <v>70927.200000000012</v>
      </c>
    </row>
    <row r="159" spans="1:19" ht="39" x14ac:dyDescent="0.5">
      <c r="A159" s="14" t="s">
        <v>16</v>
      </c>
      <c r="B159" s="186">
        <v>800905</v>
      </c>
      <c r="C159" s="15" t="s">
        <v>1147</v>
      </c>
      <c r="D159" s="14"/>
      <c r="E159" s="187">
        <v>0.19</v>
      </c>
      <c r="F159" s="187">
        <f t="shared" si="22"/>
        <v>10800</v>
      </c>
      <c r="G159" s="187">
        <f t="shared" si="23"/>
        <v>4760</v>
      </c>
      <c r="H159" s="187">
        <v>0.05</v>
      </c>
      <c r="I159" s="187">
        <f t="shared" si="27"/>
        <v>38780.000000000007</v>
      </c>
      <c r="J159" s="187">
        <f t="shared" si="28"/>
        <v>15764.000000000002</v>
      </c>
      <c r="K159" s="187">
        <v>0.14000000000000001</v>
      </c>
      <c r="L159" s="187">
        <f t="shared" si="24"/>
        <v>20524</v>
      </c>
      <c r="M159" s="187">
        <f t="shared" si="25"/>
        <v>49580.000000000007</v>
      </c>
      <c r="N159" s="187">
        <f t="shared" si="26"/>
        <v>35213.200000000012</v>
      </c>
      <c r="O159" s="187">
        <v>0</v>
      </c>
      <c r="P159" s="187">
        <f t="shared" si="29"/>
        <v>10500</v>
      </c>
      <c r="Q159" s="187">
        <f t="shared" si="30"/>
        <v>33600</v>
      </c>
      <c r="R159" s="187">
        <f t="shared" si="31"/>
        <v>44100</v>
      </c>
      <c r="S159" s="187">
        <f t="shared" si="32"/>
        <v>29733.200000000001</v>
      </c>
    </row>
    <row r="160" spans="1:19" ht="39" x14ac:dyDescent="0.5">
      <c r="A160" s="14" t="s">
        <v>16</v>
      </c>
      <c r="B160" s="186">
        <v>800910</v>
      </c>
      <c r="C160" s="15" t="s">
        <v>1148</v>
      </c>
      <c r="D160" s="14"/>
      <c r="E160" s="187">
        <v>0.90999999999999992</v>
      </c>
      <c r="F160" s="187">
        <f t="shared" si="22"/>
        <v>92880</v>
      </c>
      <c r="G160" s="187">
        <f t="shared" si="23"/>
        <v>40936</v>
      </c>
      <c r="H160" s="187">
        <v>0.43</v>
      </c>
      <c r="I160" s="187">
        <f t="shared" si="27"/>
        <v>132960</v>
      </c>
      <c r="J160" s="187">
        <f t="shared" si="28"/>
        <v>54048</v>
      </c>
      <c r="K160" s="187">
        <v>0.48</v>
      </c>
      <c r="L160" s="187">
        <f t="shared" si="24"/>
        <v>94984</v>
      </c>
      <c r="M160" s="187">
        <f t="shared" si="25"/>
        <v>225840</v>
      </c>
      <c r="N160" s="187">
        <f t="shared" si="26"/>
        <v>159351.20000000001</v>
      </c>
      <c r="O160" s="187">
        <v>0</v>
      </c>
      <c r="P160" s="187">
        <f t="shared" si="29"/>
        <v>90300</v>
      </c>
      <c r="Q160" s="187">
        <f t="shared" si="30"/>
        <v>115200</v>
      </c>
      <c r="R160" s="187">
        <f t="shared" si="31"/>
        <v>205500</v>
      </c>
      <c r="S160" s="187">
        <f t="shared" si="32"/>
        <v>139011.20000000001</v>
      </c>
    </row>
    <row r="161" spans="1:19" ht="39" x14ac:dyDescent="0.5">
      <c r="A161" s="14" t="s">
        <v>16</v>
      </c>
      <c r="B161" s="186">
        <v>800915</v>
      </c>
      <c r="C161" s="15" t="s">
        <v>1149</v>
      </c>
      <c r="D161" s="14"/>
      <c r="E161" s="187">
        <v>0.90999999999999992</v>
      </c>
      <c r="F161" s="187">
        <f t="shared" si="22"/>
        <v>92880</v>
      </c>
      <c r="G161" s="187">
        <f t="shared" si="23"/>
        <v>40936</v>
      </c>
      <c r="H161" s="187">
        <v>0.43</v>
      </c>
      <c r="I161" s="187">
        <f t="shared" si="27"/>
        <v>132960</v>
      </c>
      <c r="J161" s="187">
        <f t="shared" si="28"/>
        <v>54048</v>
      </c>
      <c r="K161" s="187">
        <v>0.48</v>
      </c>
      <c r="L161" s="187">
        <f t="shared" si="24"/>
        <v>94984</v>
      </c>
      <c r="M161" s="187">
        <f t="shared" si="25"/>
        <v>225840</v>
      </c>
      <c r="N161" s="187">
        <f t="shared" si="26"/>
        <v>159351.20000000001</v>
      </c>
      <c r="O161" s="187">
        <v>0</v>
      </c>
      <c r="P161" s="187">
        <f t="shared" si="29"/>
        <v>90300</v>
      </c>
      <c r="Q161" s="187">
        <f t="shared" si="30"/>
        <v>115200</v>
      </c>
      <c r="R161" s="187">
        <f t="shared" si="31"/>
        <v>205500</v>
      </c>
      <c r="S161" s="187">
        <f t="shared" si="32"/>
        <v>139011.20000000001</v>
      </c>
    </row>
    <row r="162" spans="1:19" ht="39" x14ac:dyDescent="0.5">
      <c r="A162" s="14" t="s">
        <v>16</v>
      </c>
      <c r="B162" s="186">
        <v>800925</v>
      </c>
      <c r="C162" s="15" t="s">
        <v>1150</v>
      </c>
      <c r="D162" s="14"/>
      <c r="E162" s="187">
        <v>0.19</v>
      </c>
      <c r="F162" s="187">
        <f t="shared" si="22"/>
        <v>10800</v>
      </c>
      <c r="G162" s="187">
        <f t="shared" si="23"/>
        <v>4760</v>
      </c>
      <c r="H162" s="187">
        <v>0.05</v>
      </c>
      <c r="I162" s="187">
        <f t="shared" si="27"/>
        <v>38780.000000000007</v>
      </c>
      <c r="J162" s="187">
        <f t="shared" si="28"/>
        <v>15764.000000000002</v>
      </c>
      <c r="K162" s="187">
        <v>0.14000000000000001</v>
      </c>
      <c r="L162" s="187">
        <f t="shared" si="24"/>
        <v>20524</v>
      </c>
      <c r="M162" s="187">
        <f t="shared" si="25"/>
        <v>49580.000000000007</v>
      </c>
      <c r="N162" s="187">
        <f t="shared" si="26"/>
        <v>35213.200000000012</v>
      </c>
      <c r="O162" s="187">
        <v>0</v>
      </c>
      <c r="P162" s="187">
        <f t="shared" si="29"/>
        <v>10500</v>
      </c>
      <c r="Q162" s="187">
        <f t="shared" si="30"/>
        <v>33600</v>
      </c>
      <c r="R162" s="187">
        <f t="shared" si="31"/>
        <v>44100</v>
      </c>
      <c r="S162" s="187">
        <f t="shared" si="32"/>
        <v>29733.200000000001</v>
      </c>
    </row>
    <row r="163" spans="1:19" ht="39" x14ac:dyDescent="0.5">
      <c r="A163" s="14" t="s">
        <v>16</v>
      </c>
      <c r="B163" s="186">
        <v>800930</v>
      </c>
      <c r="C163" s="15" t="s">
        <v>1151</v>
      </c>
      <c r="D163" s="14"/>
      <c r="E163" s="187">
        <v>0.32</v>
      </c>
      <c r="F163" s="187">
        <f t="shared" si="22"/>
        <v>15120.000000000002</v>
      </c>
      <c r="G163" s="187">
        <f t="shared" si="23"/>
        <v>6664.0000000000009</v>
      </c>
      <c r="H163" s="187">
        <v>7.0000000000000007E-2</v>
      </c>
      <c r="I163" s="187">
        <f t="shared" si="27"/>
        <v>69250</v>
      </c>
      <c r="J163" s="187">
        <f t="shared" si="28"/>
        <v>28150</v>
      </c>
      <c r="K163" s="187">
        <v>0.25</v>
      </c>
      <c r="L163" s="187">
        <f t="shared" si="24"/>
        <v>34814</v>
      </c>
      <c r="M163" s="187">
        <f t="shared" si="25"/>
        <v>84370</v>
      </c>
      <c r="N163" s="187">
        <f t="shared" si="26"/>
        <v>60000.2</v>
      </c>
      <c r="O163" s="187">
        <v>0</v>
      </c>
      <c r="P163" s="187">
        <f t="shared" si="29"/>
        <v>14700.000000000002</v>
      </c>
      <c r="Q163" s="187">
        <f t="shared" si="30"/>
        <v>60000</v>
      </c>
      <c r="R163" s="187">
        <f t="shared" si="31"/>
        <v>74700</v>
      </c>
      <c r="S163" s="187">
        <f t="shared" si="32"/>
        <v>50330.2</v>
      </c>
    </row>
    <row r="164" spans="1:19" ht="58.5" x14ac:dyDescent="0.5">
      <c r="A164" s="14" t="s">
        <v>16</v>
      </c>
      <c r="B164" s="186">
        <v>800935</v>
      </c>
      <c r="C164" s="15" t="s">
        <v>1152</v>
      </c>
      <c r="D164" s="14"/>
      <c r="E164" s="187">
        <v>0.6</v>
      </c>
      <c r="F164" s="187">
        <f t="shared" si="22"/>
        <v>21600</v>
      </c>
      <c r="G164" s="187">
        <f t="shared" si="23"/>
        <v>9520</v>
      </c>
      <c r="H164" s="187">
        <v>0.1</v>
      </c>
      <c r="I164" s="187">
        <f t="shared" si="27"/>
        <v>138500</v>
      </c>
      <c r="J164" s="187">
        <f t="shared" si="28"/>
        <v>56300</v>
      </c>
      <c r="K164" s="187">
        <v>0.5</v>
      </c>
      <c r="L164" s="187">
        <f t="shared" si="24"/>
        <v>65820</v>
      </c>
      <c r="M164" s="187">
        <f t="shared" si="25"/>
        <v>160100</v>
      </c>
      <c r="N164" s="187">
        <f t="shared" si="26"/>
        <v>114026</v>
      </c>
      <c r="O164" s="187">
        <v>0</v>
      </c>
      <c r="P164" s="187">
        <f t="shared" si="29"/>
        <v>21000</v>
      </c>
      <c r="Q164" s="187">
        <f t="shared" si="30"/>
        <v>120000</v>
      </c>
      <c r="R164" s="187">
        <f t="shared" si="31"/>
        <v>141000</v>
      </c>
      <c r="S164" s="187">
        <f t="shared" si="32"/>
        <v>94926</v>
      </c>
    </row>
    <row r="165" spans="1:19" ht="39" x14ac:dyDescent="0.5">
      <c r="A165" s="14" t="s">
        <v>16</v>
      </c>
      <c r="B165" s="186">
        <v>800945</v>
      </c>
      <c r="C165" s="15" t="s">
        <v>1153</v>
      </c>
      <c r="D165" s="14"/>
      <c r="E165" s="187">
        <v>1.61</v>
      </c>
      <c r="F165" s="187">
        <f t="shared" si="22"/>
        <v>60480.000000000007</v>
      </c>
      <c r="G165" s="187">
        <f t="shared" si="23"/>
        <v>26656.000000000004</v>
      </c>
      <c r="H165" s="187">
        <v>0.28000000000000003</v>
      </c>
      <c r="I165" s="187">
        <f t="shared" si="27"/>
        <v>368410</v>
      </c>
      <c r="J165" s="187">
        <f t="shared" si="28"/>
        <v>149758</v>
      </c>
      <c r="K165" s="187">
        <v>1.33</v>
      </c>
      <c r="L165" s="187">
        <f t="shared" si="24"/>
        <v>176414</v>
      </c>
      <c r="M165" s="187">
        <f t="shared" si="25"/>
        <v>428890</v>
      </c>
      <c r="N165" s="187">
        <f t="shared" si="26"/>
        <v>305400.2</v>
      </c>
      <c r="O165" s="187">
        <v>0</v>
      </c>
      <c r="P165" s="187">
        <f t="shared" si="29"/>
        <v>58800.000000000007</v>
      </c>
      <c r="Q165" s="187">
        <f t="shared" si="30"/>
        <v>319200</v>
      </c>
      <c r="R165" s="187">
        <f t="shared" si="31"/>
        <v>378000</v>
      </c>
      <c r="S165" s="187">
        <f t="shared" si="32"/>
        <v>254510.2</v>
      </c>
    </row>
    <row r="166" spans="1:19" ht="19.5" x14ac:dyDescent="0.5">
      <c r="A166" s="14" t="s">
        <v>16</v>
      </c>
      <c r="B166" s="186">
        <v>800950</v>
      </c>
      <c r="C166" s="15" t="s">
        <v>1154</v>
      </c>
      <c r="D166" s="14"/>
      <c r="E166" s="187">
        <v>1.6800000000000002</v>
      </c>
      <c r="F166" s="187">
        <f t="shared" si="22"/>
        <v>75600</v>
      </c>
      <c r="G166" s="187">
        <f t="shared" si="23"/>
        <v>33320</v>
      </c>
      <c r="H166" s="187">
        <v>0.35</v>
      </c>
      <c r="I166" s="187">
        <f t="shared" si="27"/>
        <v>368410</v>
      </c>
      <c r="J166" s="187">
        <f t="shared" si="28"/>
        <v>149758</v>
      </c>
      <c r="K166" s="187">
        <v>1.33</v>
      </c>
      <c r="L166" s="187">
        <f t="shared" si="24"/>
        <v>183078</v>
      </c>
      <c r="M166" s="187">
        <f t="shared" si="25"/>
        <v>444010</v>
      </c>
      <c r="N166" s="187">
        <f t="shared" si="26"/>
        <v>315855.40000000002</v>
      </c>
      <c r="O166" s="187">
        <v>0</v>
      </c>
      <c r="P166" s="187">
        <f t="shared" si="29"/>
        <v>73500</v>
      </c>
      <c r="Q166" s="187">
        <f t="shared" si="30"/>
        <v>319200</v>
      </c>
      <c r="R166" s="187">
        <f t="shared" si="31"/>
        <v>392700</v>
      </c>
      <c r="S166" s="187">
        <f t="shared" si="32"/>
        <v>264545.40000000002</v>
      </c>
    </row>
    <row r="167" spans="1:19" ht="39" x14ac:dyDescent="0.5">
      <c r="A167" s="14" t="s">
        <v>16</v>
      </c>
      <c r="B167" s="186">
        <v>800955</v>
      </c>
      <c r="C167" s="15" t="s">
        <v>1155</v>
      </c>
      <c r="D167" s="14"/>
      <c r="E167" s="187">
        <v>0.82000000000000006</v>
      </c>
      <c r="F167" s="187">
        <f t="shared" si="22"/>
        <v>36720</v>
      </c>
      <c r="G167" s="187">
        <f t="shared" si="23"/>
        <v>16184.000000000002</v>
      </c>
      <c r="H167" s="187">
        <v>0.17</v>
      </c>
      <c r="I167" s="187">
        <f t="shared" si="27"/>
        <v>180050</v>
      </c>
      <c r="J167" s="187">
        <f t="shared" si="28"/>
        <v>73190</v>
      </c>
      <c r="K167" s="187">
        <v>0.65</v>
      </c>
      <c r="L167" s="187">
        <f t="shared" si="24"/>
        <v>89374</v>
      </c>
      <c r="M167" s="187">
        <f t="shared" si="25"/>
        <v>216770</v>
      </c>
      <c r="N167" s="187">
        <f t="shared" si="26"/>
        <v>154208.20000000001</v>
      </c>
      <c r="O167" s="187">
        <v>0</v>
      </c>
      <c r="P167" s="187">
        <f t="shared" si="29"/>
        <v>35700</v>
      </c>
      <c r="Q167" s="187">
        <f t="shared" si="30"/>
        <v>156000</v>
      </c>
      <c r="R167" s="187">
        <f t="shared" si="31"/>
        <v>191700</v>
      </c>
      <c r="S167" s="187">
        <f t="shared" si="32"/>
        <v>129138.20000000001</v>
      </c>
    </row>
    <row r="168" spans="1:19" ht="19.5" x14ac:dyDescent="0.5">
      <c r="A168" s="14" t="s">
        <v>16</v>
      </c>
      <c r="B168" s="186">
        <v>800960</v>
      </c>
      <c r="C168" s="15" t="s">
        <v>1156</v>
      </c>
      <c r="D168" s="14"/>
      <c r="E168" s="187">
        <v>0.19</v>
      </c>
      <c r="F168" s="187">
        <f t="shared" si="22"/>
        <v>10800</v>
      </c>
      <c r="G168" s="187">
        <f t="shared" si="23"/>
        <v>4760</v>
      </c>
      <c r="H168" s="187">
        <v>0.05</v>
      </c>
      <c r="I168" s="187">
        <f t="shared" si="27"/>
        <v>38780.000000000007</v>
      </c>
      <c r="J168" s="187">
        <f t="shared" si="28"/>
        <v>15764.000000000002</v>
      </c>
      <c r="K168" s="187">
        <v>0.14000000000000001</v>
      </c>
      <c r="L168" s="187">
        <f t="shared" si="24"/>
        <v>20524</v>
      </c>
      <c r="M168" s="187">
        <f t="shared" si="25"/>
        <v>49580.000000000007</v>
      </c>
      <c r="N168" s="187">
        <f t="shared" si="26"/>
        <v>35213.200000000012</v>
      </c>
      <c r="O168" s="187">
        <v>0</v>
      </c>
      <c r="P168" s="187">
        <f t="shared" si="29"/>
        <v>10500</v>
      </c>
      <c r="Q168" s="187">
        <f t="shared" si="30"/>
        <v>33600</v>
      </c>
      <c r="R168" s="187">
        <f t="shared" si="31"/>
        <v>44100</v>
      </c>
      <c r="S168" s="187">
        <f t="shared" si="32"/>
        <v>29733.200000000001</v>
      </c>
    </row>
    <row r="169" spans="1:19" ht="39" x14ac:dyDescent="0.5">
      <c r="A169" s="14" t="s">
        <v>16</v>
      </c>
      <c r="B169" s="186">
        <v>800965</v>
      </c>
      <c r="C169" s="15" t="s">
        <v>1157</v>
      </c>
      <c r="D169" s="14"/>
      <c r="E169" s="187">
        <v>0.15</v>
      </c>
      <c r="F169" s="187">
        <f t="shared" si="22"/>
        <v>12960</v>
      </c>
      <c r="G169" s="187">
        <f t="shared" si="23"/>
        <v>5712</v>
      </c>
      <c r="H169" s="187">
        <v>0.06</v>
      </c>
      <c r="I169" s="187">
        <f t="shared" si="27"/>
        <v>24930</v>
      </c>
      <c r="J169" s="187">
        <f t="shared" si="28"/>
        <v>10134</v>
      </c>
      <c r="K169" s="187">
        <v>0.09</v>
      </c>
      <c r="L169" s="187">
        <f t="shared" si="24"/>
        <v>15846</v>
      </c>
      <c r="M169" s="187">
        <f t="shared" si="25"/>
        <v>37890</v>
      </c>
      <c r="N169" s="187">
        <f t="shared" si="26"/>
        <v>26797.800000000003</v>
      </c>
      <c r="O169" s="187">
        <v>0</v>
      </c>
      <c r="P169" s="187">
        <f t="shared" si="29"/>
        <v>12600</v>
      </c>
      <c r="Q169" s="187">
        <f t="shared" si="30"/>
        <v>21600</v>
      </c>
      <c r="R169" s="187">
        <f t="shared" si="31"/>
        <v>34200</v>
      </c>
      <c r="S169" s="187">
        <f t="shared" si="32"/>
        <v>23107.800000000003</v>
      </c>
    </row>
    <row r="170" spans="1:19" ht="19.5" x14ac:dyDescent="0.5">
      <c r="A170" s="14" t="s">
        <v>16</v>
      </c>
      <c r="B170" s="186">
        <v>800970</v>
      </c>
      <c r="C170" s="15" t="s">
        <v>1158</v>
      </c>
      <c r="D170" s="14"/>
      <c r="E170" s="187">
        <v>0.2</v>
      </c>
      <c r="F170" s="187">
        <f t="shared" si="22"/>
        <v>6480</v>
      </c>
      <c r="G170" s="187">
        <f t="shared" si="23"/>
        <v>2856</v>
      </c>
      <c r="H170" s="187">
        <v>0.03</v>
      </c>
      <c r="I170" s="187">
        <f t="shared" si="27"/>
        <v>47090</v>
      </c>
      <c r="J170" s="187">
        <f t="shared" si="28"/>
        <v>19142</v>
      </c>
      <c r="K170" s="187">
        <v>0.17</v>
      </c>
      <c r="L170" s="187">
        <f t="shared" si="24"/>
        <v>21998</v>
      </c>
      <c r="M170" s="187">
        <f t="shared" si="25"/>
        <v>53570</v>
      </c>
      <c r="N170" s="187">
        <f t="shared" si="26"/>
        <v>38171.4</v>
      </c>
      <c r="O170" s="187">
        <v>0</v>
      </c>
      <c r="P170" s="187">
        <f t="shared" si="29"/>
        <v>6300</v>
      </c>
      <c r="Q170" s="187">
        <f t="shared" si="30"/>
        <v>40800</v>
      </c>
      <c r="R170" s="187">
        <f t="shared" si="31"/>
        <v>47100</v>
      </c>
      <c r="S170" s="187">
        <f t="shared" si="32"/>
        <v>31701.4</v>
      </c>
    </row>
    <row r="171" spans="1:19" ht="39" x14ac:dyDescent="0.5">
      <c r="A171" s="14" t="s">
        <v>16</v>
      </c>
      <c r="B171" s="186">
        <v>800975</v>
      </c>
      <c r="C171" s="15" t="s">
        <v>1159</v>
      </c>
      <c r="D171" s="14"/>
      <c r="E171" s="187">
        <v>0.15</v>
      </c>
      <c r="F171" s="187">
        <f t="shared" si="22"/>
        <v>12960</v>
      </c>
      <c r="G171" s="187">
        <f t="shared" si="23"/>
        <v>5712</v>
      </c>
      <c r="H171" s="187">
        <v>0.06</v>
      </c>
      <c r="I171" s="187">
        <f t="shared" si="27"/>
        <v>24930</v>
      </c>
      <c r="J171" s="187">
        <f t="shared" si="28"/>
        <v>10134</v>
      </c>
      <c r="K171" s="187">
        <v>0.09</v>
      </c>
      <c r="L171" s="187">
        <f t="shared" si="24"/>
        <v>15846</v>
      </c>
      <c r="M171" s="187">
        <f t="shared" si="25"/>
        <v>37890</v>
      </c>
      <c r="N171" s="187">
        <f t="shared" si="26"/>
        <v>26797.800000000003</v>
      </c>
      <c r="O171" s="187">
        <v>0</v>
      </c>
      <c r="P171" s="187">
        <f t="shared" si="29"/>
        <v>12600</v>
      </c>
      <c r="Q171" s="187">
        <f t="shared" si="30"/>
        <v>21600</v>
      </c>
      <c r="R171" s="187">
        <f t="shared" si="31"/>
        <v>34200</v>
      </c>
      <c r="S171" s="187">
        <f t="shared" si="32"/>
        <v>23107.800000000003</v>
      </c>
    </row>
    <row r="172" spans="1:19" ht="19.5" x14ac:dyDescent="0.5">
      <c r="A172" s="14" t="s">
        <v>16</v>
      </c>
      <c r="B172" s="186">
        <v>800980</v>
      </c>
      <c r="C172" s="15" t="s">
        <v>1160</v>
      </c>
      <c r="D172" s="14"/>
      <c r="E172" s="187">
        <v>0.23</v>
      </c>
      <c r="F172" s="187">
        <f t="shared" si="22"/>
        <v>12960</v>
      </c>
      <c r="G172" s="187">
        <f t="shared" si="23"/>
        <v>5712</v>
      </c>
      <c r="H172" s="187">
        <v>0.06</v>
      </c>
      <c r="I172" s="187">
        <f t="shared" si="27"/>
        <v>47090</v>
      </c>
      <c r="J172" s="187">
        <f t="shared" si="28"/>
        <v>19142</v>
      </c>
      <c r="K172" s="187">
        <v>0.17</v>
      </c>
      <c r="L172" s="187">
        <f t="shared" si="24"/>
        <v>24854</v>
      </c>
      <c r="M172" s="187">
        <f t="shared" si="25"/>
        <v>60050</v>
      </c>
      <c r="N172" s="187">
        <f t="shared" si="26"/>
        <v>42652.2</v>
      </c>
      <c r="O172" s="187">
        <v>0</v>
      </c>
      <c r="P172" s="187">
        <f t="shared" si="29"/>
        <v>12600</v>
      </c>
      <c r="Q172" s="187">
        <f t="shared" si="30"/>
        <v>40800</v>
      </c>
      <c r="R172" s="187">
        <f t="shared" si="31"/>
        <v>53400</v>
      </c>
      <c r="S172" s="187">
        <f t="shared" si="32"/>
        <v>36002.199999999997</v>
      </c>
    </row>
    <row r="173" spans="1:19" ht="19.5" x14ac:dyDescent="0.5">
      <c r="A173" s="14" t="s">
        <v>16</v>
      </c>
      <c r="B173" s="186">
        <v>800981</v>
      </c>
      <c r="C173" s="15" t="s">
        <v>1161</v>
      </c>
      <c r="D173" s="14"/>
      <c r="E173" s="187">
        <v>0.23</v>
      </c>
      <c r="F173" s="187">
        <f t="shared" si="22"/>
        <v>12960</v>
      </c>
      <c r="G173" s="187">
        <f t="shared" si="23"/>
        <v>5712</v>
      </c>
      <c r="H173" s="187">
        <v>0.06</v>
      </c>
      <c r="I173" s="187">
        <f t="shared" si="27"/>
        <v>47090</v>
      </c>
      <c r="J173" s="187">
        <f t="shared" si="28"/>
        <v>19142</v>
      </c>
      <c r="K173" s="187">
        <v>0.17</v>
      </c>
      <c r="L173" s="187">
        <f t="shared" si="24"/>
        <v>24854</v>
      </c>
      <c r="M173" s="187">
        <f t="shared" si="25"/>
        <v>60050</v>
      </c>
      <c r="N173" s="187">
        <f t="shared" si="26"/>
        <v>42652.2</v>
      </c>
      <c r="O173" s="187">
        <v>0</v>
      </c>
      <c r="P173" s="187">
        <f t="shared" si="29"/>
        <v>12600</v>
      </c>
      <c r="Q173" s="187">
        <f t="shared" si="30"/>
        <v>40800</v>
      </c>
      <c r="R173" s="187">
        <f t="shared" si="31"/>
        <v>53400</v>
      </c>
      <c r="S173" s="187">
        <f t="shared" si="32"/>
        <v>36002.199999999997</v>
      </c>
    </row>
    <row r="174" spans="1:19" ht="39" x14ac:dyDescent="0.5">
      <c r="A174" s="14" t="s">
        <v>16</v>
      </c>
      <c r="B174" s="186">
        <v>800982</v>
      </c>
      <c r="C174" s="15" t="s">
        <v>1162</v>
      </c>
      <c r="D174" s="14"/>
      <c r="E174" s="187">
        <v>0.23</v>
      </c>
      <c r="F174" s="187">
        <f t="shared" si="22"/>
        <v>12960</v>
      </c>
      <c r="G174" s="187">
        <f t="shared" si="23"/>
        <v>5712</v>
      </c>
      <c r="H174" s="187">
        <v>0.06</v>
      </c>
      <c r="I174" s="187">
        <f t="shared" si="27"/>
        <v>47090</v>
      </c>
      <c r="J174" s="187">
        <f t="shared" si="28"/>
        <v>19142</v>
      </c>
      <c r="K174" s="187">
        <v>0.17</v>
      </c>
      <c r="L174" s="187">
        <f t="shared" si="24"/>
        <v>24854</v>
      </c>
      <c r="M174" s="187">
        <f t="shared" si="25"/>
        <v>60050</v>
      </c>
      <c r="N174" s="187">
        <f t="shared" si="26"/>
        <v>42652.2</v>
      </c>
      <c r="O174" s="187">
        <v>0</v>
      </c>
      <c r="P174" s="187">
        <f t="shared" si="29"/>
        <v>12600</v>
      </c>
      <c r="Q174" s="187">
        <f t="shared" si="30"/>
        <v>40800</v>
      </c>
      <c r="R174" s="187">
        <f t="shared" si="31"/>
        <v>53400</v>
      </c>
      <c r="S174" s="187">
        <f t="shared" si="32"/>
        <v>36002.199999999997</v>
      </c>
    </row>
    <row r="175" spans="1:19" ht="39" x14ac:dyDescent="0.5">
      <c r="A175" s="14" t="s">
        <v>16</v>
      </c>
      <c r="B175" s="186">
        <v>800985</v>
      </c>
      <c r="C175" s="15" t="s">
        <v>1163</v>
      </c>
      <c r="D175" s="14"/>
      <c r="E175" s="187">
        <v>0.15</v>
      </c>
      <c r="F175" s="187">
        <f t="shared" si="22"/>
        <v>12960</v>
      </c>
      <c r="G175" s="187">
        <f t="shared" si="23"/>
        <v>5712</v>
      </c>
      <c r="H175" s="187">
        <v>0.06</v>
      </c>
      <c r="I175" s="187">
        <f t="shared" si="27"/>
        <v>24930</v>
      </c>
      <c r="J175" s="187">
        <f t="shared" si="28"/>
        <v>10134</v>
      </c>
      <c r="K175" s="187">
        <v>0.09</v>
      </c>
      <c r="L175" s="187">
        <f t="shared" si="24"/>
        <v>15846</v>
      </c>
      <c r="M175" s="187">
        <f t="shared" si="25"/>
        <v>37890</v>
      </c>
      <c r="N175" s="187">
        <f t="shared" si="26"/>
        <v>26797.800000000003</v>
      </c>
      <c r="O175" s="187">
        <v>0</v>
      </c>
      <c r="P175" s="187">
        <f t="shared" si="29"/>
        <v>12600</v>
      </c>
      <c r="Q175" s="187">
        <f t="shared" si="30"/>
        <v>21600</v>
      </c>
      <c r="R175" s="187">
        <f t="shared" si="31"/>
        <v>34200</v>
      </c>
      <c r="S175" s="187">
        <f t="shared" si="32"/>
        <v>23107.800000000003</v>
      </c>
    </row>
    <row r="176" spans="1:19" ht="19.5" x14ac:dyDescent="0.5">
      <c r="A176" s="14" t="s">
        <v>16</v>
      </c>
      <c r="B176" s="186">
        <v>800990</v>
      </c>
      <c r="C176" s="15" t="s">
        <v>1164</v>
      </c>
      <c r="D176" s="14"/>
      <c r="E176" s="187">
        <v>0.24</v>
      </c>
      <c r="F176" s="187">
        <f t="shared" si="22"/>
        <v>10800</v>
      </c>
      <c r="G176" s="187">
        <f t="shared" si="23"/>
        <v>4760</v>
      </c>
      <c r="H176" s="187">
        <v>0.05</v>
      </c>
      <c r="I176" s="187">
        <f t="shared" si="27"/>
        <v>52630</v>
      </c>
      <c r="J176" s="187">
        <f t="shared" si="28"/>
        <v>21394</v>
      </c>
      <c r="K176" s="187">
        <v>0.19</v>
      </c>
      <c r="L176" s="187">
        <f t="shared" si="24"/>
        <v>26154</v>
      </c>
      <c r="M176" s="187">
        <f t="shared" si="25"/>
        <v>63430</v>
      </c>
      <c r="N176" s="187">
        <f t="shared" si="26"/>
        <v>45122.2</v>
      </c>
      <c r="O176" s="187">
        <v>0</v>
      </c>
      <c r="P176" s="187">
        <f t="shared" si="29"/>
        <v>10500</v>
      </c>
      <c r="Q176" s="187">
        <f t="shared" si="30"/>
        <v>45600</v>
      </c>
      <c r="R176" s="187">
        <f t="shared" si="31"/>
        <v>56100</v>
      </c>
      <c r="S176" s="187">
        <f t="shared" si="32"/>
        <v>37792.199999999997</v>
      </c>
    </row>
    <row r="177" spans="1:19" ht="19.5" x14ac:dyDescent="0.5">
      <c r="A177" s="14" t="s">
        <v>16</v>
      </c>
      <c r="B177" s="186">
        <v>800995</v>
      </c>
      <c r="C177" s="15" t="s">
        <v>1165</v>
      </c>
      <c r="D177" s="14"/>
      <c r="E177" s="187">
        <v>0.44999999999999996</v>
      </c>
      <c r="F177" s="187">
        <f t="shared" si="22"/>
        <v>19440</v>
      </c>
      <c r="G177" s="187">
        <f t="shared" si="23"/>
        <v>8568</v>
      </c>
      <c r="H177" s="187">
        <v>0.09</v>
      </c>
      <c r="I177" s="187">
        <f t="shared" si="27"/>
        <v>99720</v>
      </c>
      <c r="J177" s="187">
        <f t="shared" si="28"/>
        <v>40536</v>
      </c>
      <c r="K177" s="187">
        <v>0.36</v>
      </c>
      <c r="L177" s="187">
        <f t="shared" si="24"/>
        <v>49104</v>
      </c>
      <c r="M177" s="187">
        <f t="shared" si="25"/>
        <v>119160</v>
      </c>
      <c r="N177" s="187">
        <f t="shared" si="26"/>
        <v>84787.200000000012</v>
      </c>
      <c r="O177" s="187">
        <v>0</v>
      </c>
      <c r="P177" s="187">
        <f t="shared" si="29"/>
        <v>18900</v>
      </c>
      <c r="Q177" s="187">
        <f t="shared" si="30"/>
        <v>86400</v>
      </c>
      <c r="R177" s="187">
        <f t="shared" si="31"/>
        <v>105300</v>
      </c>
      <c r="S177" s="187">
        <f t="shared" si="32"/>
        <v>70927.200000000012</v>
      </c>
    </row>
    <row r="178" spans="1:19" ht="39" x14ac:dyDescent="0.5">
      <c r="A178" s="14" t="s">
        <v>16</v>
      </c>
      <c r="B178" s="186">
        <v>800996</v>
      </c>
      <c r="C178" s="15" t="s">
        <v>1166</v>
      </c>
      <c r="D178" s="14"/>
      <c r="E178" s="187">
        <v>0.44999999999999996</v>
      </c>
      <c r="F178" s="187">
        <f t="shared" si="22"/>
        <v>19440</v>
      </c>
      <c r="G178" s="187">
        <f t="shared" si="23"/>
        <v>8568</v>
      </c>
      <c r="H178" s="187">
        <v>0.09</v>
      </c>
      <c r="I178" s="187">
        <f t="shared" si="27"/>
        <v>99720</v>
      </c>
      <c r="J178" s="187">
        <f t="shared" si="28"/>
        <v>40536</v>
      </c>
      <c r="K178" s="187">
        <v>0.36</v>
      </c>
      <c r="L178" s="187">
        <f t="shared" si="24"/>
        <v>49104</v>
      </c>
      <c r="M178" s="187">
        <f t="shared" si="25"/>
        <v>119160</v>
      </c>
      <c r="N178" s="187">
        <f t="shared" si="26"/>
        <v>84787.200000000012</v>
      </c>
      <c r="O178" s="187">
        <v>0</v>
      </c>
      <c r="P178" s="187">
        <f t="shared" si="29"/>
        <v>18900</v>
      </c>
      <c r="Q178" s="187">
        <f t="shared" si="30"/>
        <v>86400</v>
      </c>
      <c r="R178" s="187">
        <f t="shared" si="31"/>
        <v>105300</v>
      </c>
      <c r="S178" s="187">
        <f t="shared" si="32"/>
        <v>70927.200000000012</v>
      </c>
    </row>
    <row r="179" spans="1:19" ht="58.5" x14ac:dyDescent="0.5">
      <c r="A179" s="14" t="s">
        <v>49</v>
      </c>
      <c r="B179" s="186">
        <v>801000</v>
      </c>
      <c r="C179" s="15" t="s">
        <v>1167</v>
      </c>
      <c r="D179" s="14"/>
      <c r="E179" s="187">
        <v>1.42</v>
      </c>
      <c r="F179" s="187">
        <f t="shared" si="22"/>
        <v>79920</v>
      </c>
      <c r="G179" s="187">
        <f t="shared" si="23"/>
        <v>35224</v>
      </c>
      <c r="H179" s="187">
        <v>0.37</v>
      </c>
      <c r="I179" s="187">
        <f t="shared" si="27"/>
        <v>290850</v>
      </c>
      <c r="J179" s="187">
        <f t="shared" si="28"/>
        <v>118230</v>
      </c>
      <c r="K179" s="187">
        <v>1.05</v>
      </c>
      <c r="L179" s="187">
        <f t="shared" si="24"/>
        <v>153454</v>
      </c>
      <c r="M179" s="187">
        <f t="shared" si="25"/>
        <v>370770</v>
      </c>
      <c r="N179" s="187">
        <f t="shared" si="26"/>
        <v>263352.2</v>
      </c>
      <c r="O179" s="187">
        <v>0</v>
      </c>
      <c r="P179" s="187">
        <f t="shared" si="29"/>
        <v>77700</v>
      </c>
      <c r="Q179" s="187">
        <f t="shared" si="30"/>
        <v>252000</v>
      </c>
      <c r="R179" s="187">
        <f t="shared" si="31"/>
        <v>329700</v>
      </c>
      <c r="S179" s="187">
        <f t="shared" si="32"/>
        <v>222282.2</v>
      </c>
    </row>
    <row r="180" spans="1:19" ht="39" x14ac:dyDescent="0.5">
      <c r="A180" s="14" t="s">
        <v>49</v>
      </c>
      <c r="B180" s="186">
        <v>801001</v>
      </c>
      <c r="C180" s="15" t="s">
        <v>1168</v>
      </c>
      <c r="D180" s="14"/>
      <c r="E180" s="187">
        <v>1.42</v>
      </c>
      <c r="F180" s="187">
        <f t="shared" si="22"/>
        <v>79920</v>
      </c>
      <c r="G180" s="187">
        <f t="shared" si="23"/>
        <v>35224</v>
      </c>
      <c r="H180" s="187">
        <v>0.37</v>
      </c>
      <c r="I180" s="187">
        <f t="shared" si="27"/>
        <v>290850</v>
      </c>
      <c r="J180" s="187">
        <f t="shared" si="28"/>
        <v>118230</v>
      </c>
      <c r="K180" s="187">
        <v>1.05</v>
      </c>
      <c r="L180" s="187">
        <f t="shared" si="24"/>
        <v>153454</v>
      </c>
      <c r="M180" s="187">
        <f t="shared" si="25"/>
        <v>370770</v>
      </c>
      <c r="N180" s="187">
        <f t="shared" si="26"/>
        <v>263352.2</v>
      </c>
      <c r="O180" s="187">
        <v>0</v>
      </c>
      <c r="P180" s="187">
        <f t="shared" si="29"/>
        <v>77700</v>
      </c>
      <c r="Q180" s="187">
        <f t="shared" si="30"/>
        <v>252000</v>
      </c>
      <c r="R180" s="187">
        <f t="shared" si="31"/>
        <v>329700</v>
      </c>
      <c r="S180" s="187">
        <f t="shared" si="32"/>
        <v>222282.2</v>
      </c>
    </row>
    <row r="181" spans="1:19" ht="39" x14ac:dyDescent="0.5">
      <c r="A181" s="14" t="s">
        <v>16</v>
      </c>
      <c r="B181" s="186">
        <v>801005</v>
      </c>
      <c r="C181" s="15" t="s">
        <v>1169</v>
      </c>
      <c r="D181" s="14"/>
      <c r="E181" s="187">
        <v>1.47</v>
      </c>
      <c r="F181" s="187">
        <f t="shared" si="22"/>
        <v>140400</v>
      </c>
      <c r="G181" s="187">
        <f t="shared" si="23"/>
        <v>61880</v>
      </c>
      <c r="H181" s="187">
        <v>0.65</v>
      </c>
      <c r="I181" s="187">
        <f t="shared" si="27"/>
        <v>227140</v>
      </c>
      <c r="J181" s="187">
        <f t="shared" si="28"/>
        <v>92332</v>
      </c>
      <c r="K181" s="187">
        <v>0.82</v>
      </c>
      <c r="L181" s="187">
        <f t="shared" si="24"/>
        <v>154212</v>
      </c>
      <c r="M181" s="187">
        <f t="shared" si="25"/>
        <v>367540</v>
      </c>
      <c r="N181" s="187">
        <f t="shared" si="26"/>
        <v>259591.6</v>
      </c>
      <c r="O181" s="187">
        <v>0</v>
      </c>
      <c r="P181" s="187">
        <f t="shared" si="29"/>
        <v>136500</v>
      </c>
      <c r="Q181" s="187">
        <f t="shared" si="30"/>
        <v>196800</v>
      </c>
      <c r="R181" s="187">
        <f t="shared" si="31"/>
        <v>333300</v>
      </c>
      <c r="S181" s="187">
        <f t="shared" si="32"/>
        <v>225351.6</v>
      </c>
    </row>
    <row r="182" spans="1:19" ht="19.5" x14ac:dyDescent="0.5">
      <c r="A182" s="14" t="s">
        <v>16</v>
      </c>
      <c r="B182" s="186">
        <v>801010</v>
      </c>
      <c r="C182" s="15" t="s">
        <v>1170</v>
      </c>
      <c r="D182" s="14"/>
      <c r="E182" s="187">
        <v>0.87000000000000011</v>
      </c>
      <c r="F182" s="187">
        <f t="shared" si="22"/>
        <v>71280</v>
      </c>
      <c r="G182" s="187">
        <f t="shared" si="23"/>
        <v>31416</v>
      </c>
      <c r="H182" s="187">
        <v>0.33</v>
      </c>
      <c r="I182" s="187">
        <f t="shared" si="27"/>
        <v>149580</v>
      </c>
      <c r="J182" s="187">
        <f t="shared" si="28"/>
        <v>60804.000000000007</v>
      </c>
      <c r="K182" s="187">
        <v>0.54</v>
      </c>
      <c r="L182" s="187">
        <f t="shared" si="24"/>
        <v>92220</v>
      </c>
      <c r="M182" s="187">
        <f t="shared" si="25"/>
        <v>220860</v>
      </c>
      <c r="N182" s="187">
        <f t="shared" si="26"/>
        <v>156306</v>
      </c>
      <c r="O182" s="187">
        <v>0</v>
      </c>
      <c r="P182" s="187">
        <f t="shared" si="29"/>
        <v>69300</v>
      </c>
      <c r="Q182" s="187">
        <f t="shared" si="30"/>
        <v>129600.00000000001</v>
      </c>
      <c r="R182" s="187">
        <f t="shared" si="31"/>
        <v>198900</v>
      </c>
      <c r="S182" s="187">
        <f t="shared" si="32"/>
        <v>134346</v>
      </c>
    </row>
    <row r="183" spans="1:19" ht="39" x14ac:dyDescent="0.5">
      <c r="A183" s="14" t="s">
        <v>16</v>
      </c>
      <c r="B183" s="186">
        <v>801015</v>
      </c>
      <c r="C183" s="15" t="s">
        <v>1171</v>
      </c>
      <c r="D183" s="14"/>
      <c r="E183" s="187">
        <v>0.45</v>
      </c>
      <c r="F183" s="187">
        <f t="shared" si="22"/>
        <v>54000</v>
      </c>
      <c r="G183" s="187">
        <f t="shared" si="23"/>
        <v>23800</v>
      </c>
      <c r="H183" s="187">
        <v>0.25</v>
      </c>
      <c r="I183" s="187">
        <f t="shared" si="27"/>
        <v>55400</v>
      </c>
      <c r="J183" s="187">
        <f t="shared" si="28"/>
        <v>22520</v>
      </c>
      <c r="K183" s="187">
        <v>0.2</v>
      </c>
      <c r="L183" s="187">
        <f t="shared" si="24"/>
        <v>46320</v>
      </c>
      <c r="M183" s="187">
        <f t="shared" si="25"/>
        <v>109400</v>
      </c>
      <c r="N183" s="187">
        <f t="shared" si="26"/>
        <v>76976</v>
      </c>
      <c r="O183" s="187">
        <v>0</v>
      </c>
      <c r="P183" s="187">
        <f t="shared" si="29"/>
        <v>52500</v>
      </c>
      <c r="Q183" s="187">
        <f t="shared" si="30"/>
        <v>48000</v>
      </c>
      <c r="R183" s="187">
        <f t="shared" si="31"/>
        <v>100500</v>
      </c>
      <c r="S183" s="187">
        <f t="shared" si="32"/>
        <v>68076</v>
      </c>
    </row>
    <row r="184" spans="1:19" ht="39" x14ac:dyDescent="0.5">
      <c r="A184" s="14" t="s">
        <v>16</v>
      </c>
      <c r="B184" s="186">
        <v>801016</v>
      </c>
      <c r="C184" s="15" t="s">
        <v>1172</v>
      </c>
      <c r="D184" s="14"/>
      <c r="E184" s="187">
        <v>0.45</v>
      </c>
      <c r="F184" s="187">
        <f t="shared" si="22"/>
        <v>54000</v>
      </c>
      <c r="G184" s="187">
        <f t="shared" si="23"/>
        <v>23800</v>
      </c>
      <c r="H184" s="187">
        <v>0.25</v>
      </c>
      <c r="I184" s="187">
        <f t="shared" si="27"/>
        <v>55400</v>
      </c>
      <c r="J184" s="187">
        <f t="shared" si="28"/>
        <v>22520</v>
      </c>
      <c r="K184" s="187">
        <v>0.2</v>
      </c>
      <c r="L184" s="187">
        <f t="shared" si="24"/>
        <v>46320</v>
      </c>
      <c r="M184" s="187">
        <f t="shared" si="25"/>
        <v>109400</v>
      </c>
      <c r="N184" s="187">
        <f t="shared" si="26"/>
        <v>76976</v>
      </c>
      <c r="O184" s="187">
        <v>0</v>
      </c>
      <c r="P184" s="187">
        <f t="shared" si="29"/>
        <v>52500</v>
      </c>
      <c r="Q184" s="187">
        <f t="shared" si="30"/>
        <v>48000</v>
      </c>
      <c r="R184" s="187">
        <f t="shared" si="31"/>
        <v>100500</v>
      </c>
      <c r="S184" s="187">
        <f t="shared" si="32"/>
        <v>68076</v>
      </c>
    </row>
    <row r="185" spans="1:19" ht="39" x14ac:dyDescent="0.5">
      <c r="A185" s="14" t="s">
        <v>16</v>
      </c>
      <c r="B185" s="186">
        <v>801020</v>
      </c>
      <c r="C185" s="15" t="s">
        <v>1173</v>
      </c>
      <c r="D185" s="14"/>
      <c r="E185" s="187">
        <v>0.4</v>
      </c>
      <c r="F185" s="187">
        <f t="shared" si="22"/>
        <v>17280</v>
      </c>
      <c r="G185" s="187">
        <f t="shared" si="23"/>
        <v>7616</v>
      </c>
      <c r="H185" s="187">
        <v>0.08</v>
      </c>
      <c r="I185" s="187">
        <f t="shared" si="27"/>
        <v>88640</v>
      </c>
      <c r="J185" s="187">
        <f t="shared" si="28"/>
        <v>36032</v>
      </c>
      <c r="K185" s="187">
        <v>0.32</v>
      </c>
      <c r="L185" s="187">
        <f t="shared" si="24"/>
        <v>43648</v>
      </c>
      <c r="M185" s="187">
        <f t="shared" si="25"/>
        <v>105920</v>
      </c>
      <c r="N185" s="187">
        <f t="shared" si="26"/>
        <v>75366.399999999994</v>
      </c>
      <c r="O185" s="187">
        <v>0</v>
      </c>
      <c r="P185" s="187">
        <f t="shared" si="29"/>
        <v>16800</v>
      </c>
      <c r="Q185" s="187">
        <f t="shared" si="30"/>
        <v>76800</v>
      </c>
      <c r="R185" s="187">
        <f t="shared" si="31"/>
        <v>93600</v>
      </c>
      <c r="S185" s="187">
        <f t="shared" si="32"/>
        <v>63046.400000000001</v>
      </c>
    </row>
    <row r="186" spans="1:19" ht="39" x14ac:dyDescent="0.5">
      <c r="A186" s="14" t="s">
        <v>16</v>
      </c>
      <c r="B186" s="186">
        <v>801025</v>
      </c>
      <c r="C186" s="15" t="s">
        <v>1174</v>
      </c>
      <c r="D186" s="14"/>
      <c r="E186" s="187">
        <v>0.92999999999999994</v>
      </c>
      <c r="F186" s="187">
        <f t="shared" si="22"/>
        <v>51840</v>
      </c>
      <c r="G186" s="187">
        <f t="shared" si="23"/>
        <v>22848</v>
      </c>
      <c r="H186" s="187">
        <v>0.24</v>
      </c>
      <c r="I186" s="187">
        <f t="shared" si="27"/>
        <v>191129.99999999997</v>
      </c>
      <c r="J186" s="187">
        <f t="shared" si="28"/>
        <v>77694</v>
      </c>
      <c r="K186" s="187">
        <v>0.69</v>
      </c>
      <c r="L186" s="187">
        <f t="shared" si="24"/>
        <v>100542</v>
      </c>
      <c r="M186" s="187">
        <f t="shared" si="25"/>
        <v>242969.99999999997</v>
      </c>
      <c r="N186" s="187">
        <f t="shared" si="26"/>
        <v>172590.59999999998</v>
      </c>
      <c r="O186" s="187">
        <v>0</v>
      </c>
      <c r="P186" s="187">
        <f t="shared" si="29"/>
        <v>50400</v>
      </c>
      <c r="Q186" s="187">
        <f t="shared" si="30"/>
        <v>165600</v>
      </c>
      <c r="R186" s="187">
        <f t="shared" si="31"/>
        <v>216000</v>
      </c>
      <c r="S186" s="187">
        <f t="shared" si="32"/>
        <v>145620.6</v>
      </c>
    </row>
    <row r="187" spans="1:19" ht="39" x14ac:dyDescent="0.5">
      <c r="A187" s="14" t="s">
        <v>16</v>
      </c>
      <c r="B187" s="186">
        <v>801026</v>
      </c>
      <c r="C187" s="15" t="s">
        <v>1175</v>
      </c>
      <c r="D187" s="14"/>
      <c r="E187" s="187">
        <v>0.92999999999999994</v>
      </c>
      <c r="F187" s="187">
        <f t="shared" si="22"/>
        <v>51840</v>
      </c>
      <c r="G187" s="187">
        <f t="shared" si="23"/>
        <v>22848</v>
      </c>
      <c r="H187" s="187">
        <v>0.24</v>
      </c>
      <c r="I187" s="187">
        <f t="shared" si="27"/>
        <v>191129.99999999997</v>
      </c>
      <c r="J187" s="187">
        <f t="shared" si="28"/>
        <v>77694</v>
      </c>
      <c r="K187" s="187">
        <v>0.69</v>
      </c>
      <c r="L187" s="187">
        <f t="shared" si="24"/>
        <v>100542</v>
      </c>
      <c r="M187" s="187">
        <f t="shared" si="25"/>
        <v>242969.99999999997</v>
      </c>
      <c r="N187" s="187">
        <f t="shared" si="26"/>
        <v>172590.59999999998</v>
      </c>
      <c r="O187" s="187">
        <v>0</v>
      </c>
      <c r="P187" s="187">
        <f t="shared" si="29"/>
        <v>50400</v>
      </c>
      <c r="Q187" s="187">
        <f t="shared" si="30"/>
        <v>165600</v>
      </c>
      <c r="R187" s="187">
        <f t="shared" si="31"/>
        <v>216000</v>
      </c>
      <c r="S187" s="187">
        <f t="shared" si="32"/>
        <v>145620.6</v>
      </c>
    </row>
    <row r="188" spans="1:19" ht="39" x14ac:dyDescent="0.5">
      <c r="A188" s="14" t="s">
        <v>16</v>
      </c>
      <c r="B188" s="186">
        <v>801030</v>
      </c>
      <c r="C188" s="15" t="s">
        <v>1176</v>
      </c>
      <c r="D188" s="14"/>
      <c r="E188" s="187">
        <v>0.19</v>
      </c>
      <c r="F188" s="187">
        <f t="shared" si="22"/>
        <v>6480</v>
      </c>
      <c r="G188" s="187">
        <f t="shared" si="23"/>
        <v>2856</v>
      </c>
      <c r="H188" s="187">
        <v>0.03</v>
      </c>
      <c r="I188" s="187">
        <f t="shared" si="27"/>
        <v>44320</v>
      </c>
      <c r="J188" s="187">
        <f t="shared" si="28"/>
        <v>18016</v>
      </c>
      <c r="K188" s="187">
        <v>0.16</v>
      </c>
      <c r="L188" s="187">
        <f t="shared" si="24"/>
        <v>20872</v>
      </c>
      <c r="M188" s="187">
        <f t="shared" si="25"/>
        <v>50800</v>
      </c>
      <c r="N188" s="187">
        <f t="shared" si="26"/>
        <v>36189.599999999999</v>
      </c>
      <c r="O188" s="187">
        <v>0</v>
      </c>
      <c r="P188" s="187">
        <f t="shared" si="29"/>
        <v>6300</v>
      </c>
      <c r="Q188" s="187">
        <f t="shared" si="30"/>
        <v>38400</v>
      </c>
      <c r="R188" s="187">
        <f t="shared" si="31"/>
        <v>44700</v>
      </c>
      <c r="S188" s="187">
        <f t="shared" si="32"/>
        <v>30089.599999999999</v>
      </c>
    </row>
    <row r="189" spans="1:19" ht="39" x14ac:dyDescent="0.5">
      <c r="A189" s="14" t="s">
        <v>16</v>
      </c>
      <c r="B189" s="186">
        <v>801040</v>
      </c>
      <c r="C189" s="15" t="s">
        <v>1177</v>
      </c>
      <c r="D189" s="14"/>
      <c r="E189" s="187">
        <v>0.80999999999999994</v>
      </c>
      <c r="F189" s="187">
        <f t="shared" si="22"/>
        <v>45360</v>
      </c>
      <c r="G189" s="187">
        <f t="shared" si="23"/>
        <v>19992</v>
      </c>
      <c r="H189" s="187">
        <v>0.21</v>
      </c>
      <c r="I189" s="187">
        <f t="shared" si="27"/>
        <v>166200</v>
      </c>
      <c r="J189" s="187">
        <f t="shared" si="28"/>
        <v>67560</v>
      </c>
      <c r="K189" s="187">
        <v>0.6</v>
      </c>
      <c r="L189" s="187">
        <f t="shared" si="24"/>
        <v>87552</v>
      </c>
      <c r="M189" s="187">
        <f t="shared" si="25"/>
        <v>211560</v>
      </c>
      <c r="N189" s="187">
        <f t="shared" si="26"/>
        <v>150273.60000000001</v>
      </c>
      <c r="O189" s="187">
        <v>0</v>
      </c>
      <c r="P189" s="187">
        <f t="shared" si="29"/>
        <v>44100</v>
      </c>
      <c r="Q189" s="187">
        <f t="shared" si="30"/>
        <v>144000</v>
      </c>
      <c r="R189" s="187">
        <f t="shared" si="31"/>
        <v>188100</v>
      </c>
      <c r="S189" s="187">
        <f t="shared" si="32"/>
        <v>126813.6</v>
      </c>
    </row>
    <row r="190" spans="1:19" ht="39" x14ac:dyDescent="0.5">
      <c r="A190" s="14" t="s">
        <v>16</v>
      </c>
      <c r="B190" s="186">
        <v>801045</v>
      </c>
      <c r="C190" s="15" t="s">
        <v>1178</v>
      </c>
      <c r="D190" s="14"/>
      <c r="E190" s="187">
        <v>1.4300000000000002</v>
      </c>
      <c r="F190" s="187">
        <f t="shared" si="22"/>
        <v>170640</v>
      </c>
      <c r="G190" s="187">
        <f t="shared" si="23"/>
        <v>75208</v>
      </c>
      <c r="H190" s="187">
        <v>0.79</v>
      </c>
      <c r="I190" s="187">
        <f t="shared" si="27"/>
        <v>177280</v>
      </c>
      <c r="J190" s="187">
        <f t="shared" si="28"/>
        <v>72064</v>
      </c>
      <c r="K190" s="187">
        <v>0.64</v>
      </c>
      <c r="L190" s="187">
        <f t="shared" si="24"/>
        <v>147272</v>
      </c>
      <c r="M190" s="187">
        <f t="shared" si="25"/>
        <v>347920</v>
      </c>
      <c r="N190" s="187">
        <f t="shared" si="26"/>
        <v>244829.6</v>
      </c>
      <c r="O190" s="187">
        <v>0</v>
      </c>
      <c r="P190" s="187">
        <f t="shared" si="29"/>
        <v>165900</v>
      </c>
      <c r="Q190" s="187">
        <f t="shared" si="30"/>
        <v>153600</v>
      </c>
      <c r="R190" s="187">
        <f t="shared" si="31"/>
        <v>319500</v>
      </c>
      <c r="S190" s="187">
        <f t="shared" si="32"/>
        <v>216409.60000000001</v>
      </c>
    </row>
    <row r="191" spans="1:19" ht="39" x14ac:dyDescent="0.5">
      <c r="A191" s="14" t="s">
        <v>16</v>
      </c>
      <c r="B191" s="186">
        <v>801050</v>
      </c>
      <c r="C191" s="15" t="s">
        <v>1179</v>
      </c>
      <c r="D191" s="14"/>
      <c r="E191" s="187">
        <v>1.96</v>
      </c>
      <c r="F191" s="187">
        <f t="shared" si="22"/>
        <v>101520</v>
      </c>
      <c r="G191" s="187">
        <f t="shared" si="23"/>
        <v>44744</v>
      </c>
      <c r="H191" s="187">
        <v>0.47</v>
      </c>
      <c r="I191" s="187">
        <f t="shared" si="27"/>
        <v>412730</v>
      </c>
      <c r="J191" s="187">
        <f t="shared" si="28"/>
        <v>167774</v>
      </c>
      <c r="K191" s="187">
        <v>1.49</v>
      </c>
      <c r="L191" s="187">
        <f t="shared" si="24"/>
        <v>212518</v>
      </c>
      <c r="M191" s="187">
        <f t="shared" si="25"/>
        <v>514250</v>
      </c>
      <c r="N191" s="187">
        <f t="shared" si="26"/>
        <v>365487.4</v>
      </c>
      <c r="O191" s="187">
        <v>0</v>
      </c>
      <c r="P191" s="187">
        <f t="shared" si="29"/>
        <v>98700</v>
      </c>
      <c r="Q191" s="187">
        <f t="shared" si="30"/>
        <v>357600</v>
      </c>
      <c r="R191" s="187">
        <f t="shared" si="31"/>
        <v>456300</v>
      </c>
      <c r="S191" s="187">
        <f t="shared" si="32"/>
        <v>307537.40000000002</v>
      </c>
    </row>
    <row r="192" spans="1:19" ht="39" x14ac:dyDescent="0.5">
      <c r="A192" s="14" t="s">
        <v>16</v>
      </c>
      <c r="B192" s="186">
        <v>801051</v>
      </c>
      <c r="C192" s="15" t="s">
        <v>1180</v>
      </c>
      <c r="D192" s="14"/>
      <c r="E192" s="187">
        <v>1.96</v>
      </c>
      <c r="F192" s="187">
        <f t="shared" si="22"/>
        <v>101520</v>
      </c>
      <c r="G192" s="187">
        <f t="shared" si="23"/>
        <v>44744</v>
      </c>
      <c r="H192" s="187">
        <v>0.47</v>
      </c>
      <c r="I192" s="187">
        <f t="shared" si="27"/>
        <v>412730</v>
      </c>
      <c r="J192" s="187">
        <f t="shared" si="28"/>
        <v>167774</v>
      </c>
      <c r="K192" s="187">
        <v>1.49</v>
      </c>
      <c r="L192" s="187">
        <f t="shared" si="24"/>
        <v>212518</v>
      </c>
      <c r="M192" s="187">
        <f t="shared" si="25"/>
        <v>514250</v>
      </c>
      <c r="N192" s="187">
        <f t="shared" si="26"/>
        <v>365487.4</v>
      </c>
      <c r="O192" s="187">
        <v>0</v>
      </c>
      <c r="P192" s="187">
        <f t="shared" si="29"/>
        <v>98700</v>
      </c>
      <c r="Q192" s="187">
        <f t="shared" si="30"/>
        <v>357600</v>
      </c>
      <c r="R192" s="187">
        <f t="shared" si="31"/>
        <v>456300</v>
      </c>
      <c r="S192" s="187">
        <f t="shared" si="32"/>
        <v>307537.40000000002</v>
      </c>
    </row>
    <row r="193" spans="1:19" ht="19.5" x14ac:dyDescent="0.5">
      <c r="A193" s="14" t="s">
        <v>16</v>
      </c>
      <c r="B193" s="186">
        <v>801055</v>
      </c>
      <c r="C193" s="15" t="s">
        <v>1181</v>
      </c>
      <c r="D193" s="14"/>
      <c r="E193" s="187">
        <v>0.19</v>
      </c>
      <c r="F193" s="187">
        <f t="shared" si="22"/>
        <v>10800</v>
      </c>
      <c r="G193" s="187">
        <f t="shared" si="23"/>
        <v>4760</v>
      </c>
      <c r="H193" s="187">
        <v>0.05</v>
      </c>
      <c r="I193" s="187">
        <f t="shared" si="27"/>
        <v>38780.000000000007</v>
      </c>
      <c r="J193" s="187">
        <f t="shared" si="28"/>
        <v>15764.000000000002</v>
      </c>
      <c r="K193" s="187">
        <v>0.14000000000000001</v>
      </c>
      <c r="L193" s="187">
        <f t="shared" si="24"/>
        <v>20524</v>
      </c>
      <c r="M193" s="187">
        <f t="shared" si="25"/>
        <v>49580.000000000007</v>
      </c>
      <c r="N193" s="187">
        <f t="shared" si="26"/>
        <v>35213.200000000012</v>
      </c>
      <c r="O193" s="187">
        <v>0</v>
      </c>
      <c r="P193" s="187">
        <f t="shared" si="29"/>
        <v>10500</v>
      </c>
      <c r="Q193" s="187">
        <f t="shared" si="30"/>
        <v>33600</v>
      </c>
      <c r="R193" s="187">
        <f t="shared" si="31"/>
        <v>44100</v>
      </c>
      <c r="S193" s="187">
        <f t="shared" si="32"/>
        <v>29733.200000000001</v>
      </c>
    </row>
    <row r="194" spans="1:19" ht="19.5" x14ac:dyDescent="0.5">
      <c r="A194" s="14" t="s">
        <v>16</v>
      </c>
      <c r="B194" s="186">
        <v>801056</v>
      </c>
      <c r="C194" s="15" t="s">
        <v>1182</v>
      </c>
      <c r="D194" s="14"/>
      <c r="E194" s="187">
        <v>0.19</v>
      </c>
      <c r="F194" s="187">
        <f t="shared" si="22"/>
        <v>10800</v>
      </c>
      <c r="G194" s="187">
        <f t="shared" si="23"/>
        <v>4760</v>
      </c>
      <c r="H194" s="187">
        <v>0.05</v>
      </c>
      <c r="I194" s="187">
        <f t="shared" si="27"/>
        <v>38780.000000000007</v>
      </c>
      <c r="J194" s="187">
        <f t="shared" si="28"/>
        <v>15764.000000000002</v>
      </c>
      <c r="K194" s="187">
        <v>0.14000000000000001</v>
      </c>
      <c r="L194" s="187">
        <f t="shared" si="24"/>
        <v>20524</v>
      </c>
      <c r="M194" s="187">
        <f t="shared" si="25"/>
        <v>49580.000000000007</v>
      </c>
      <c r="N194" s="187">
        <f t="shared" si="26"/>
        <v>35213.200000000012</v>
      </c>
      <c r="O194" s="187">
        <v>0</v>
      </c>
      <c r="P194" s="187">
        <f t="shared" si="29"/>
        <v>10500</v>
      </c>
      <c r="Q194" s="187">
        <f t="shared" si="30"/>
        <v>33600</v>
      </c>
      <c r="R194" s="187">
        <f t="shared" si="31"/>
        <v>44100</v>
      </c>
      <c r="S194" s="187">
        <f t="shared" si="32"/>
        <v>29733.200000000001</v>
      </c>
    </row>
    <row r="195" spans="1:19" ht="19.5" x14ac:dyDescent="0.5">
      <c r="A195" s="14" t="s">
        <v>16</v>
      </c>
      <c r="B195" s="186">
        <v>801060</v>
      </c>
      <c r="C195" s="15" t="s">
        <v>1183</v>
      </c>
      <c r="D195" s="14"/>
      <c r="E195" s="187">
        <v>0.56999999999999995</v>
      </c>
      <c r="F195" s="187">
        <f t="shared" ref="F195:F258" si="33">H195*216000</f>
        <v>32400</v>
      </c>
      <c r="G195" s="187">
        <f t="shared" ref="G195:G258" si="34">H195*95200</f>
        <v>14280</v>
      </c>
      <c r="H195" s="187">
        <v>0.15</v>
      </c>
      <c r="I195" s="187">
        <f t="shared" si="27"/>
        <v>116340</v>
      </c>
      <c r="J195" s="187">
        <f t="shared" si="28"/>
        <v>47292</v>
      </c>
      <c r="K195" s="187">
        <v>0.42</v>
      </c>
      <c r="L195" s="187">
        <f t="shared" ref="L195:L258" si="35">J195+G195</f>
        <v>61572</v>
      </c>
      <c r="M195" s="187">
        <f t="shared" ref="M195:M258" si="36">I195+F195</f>
        <v>148740</v>
      </c>
      <c r="N195" s="187">
        <f t="shared" ref="N195:N258" si="37">M195-(L195*70%)</f>
        <v>105639.6</v>
      </c>
      <c r="O195" s="187">
        <v>0</v>
      </c>
      <c r="P195" s="187">
        <f t="shared" si="29"/>
        <v>31500</v>
      </c>
      <c r="Q195" s="187">
        <f t="shared" si="30"/>
        <v>100800</v>
      </c>
      <c r="R195" s="187">
        <f t="shared" si="31"/>
        <v>132300</v>
      </c>
      <c r="S195" s="187">
        <f t="shared" si="32"/>
        <v>89199.6</v>
      </c>
    </row>
    <row r="196" spans="1:19" ht="19.5" x14ac:dyDescent="0.5">
      <c r="A196" s="14" t="s">
        <v>16</v>
      </c>
      <c r="B196" s="186">
        <v>801065</v>
      </c>
      <c r="C196" s="15" t="s">
        <v>1184</v>
      </c>
      <c r="D196" s="14"/>
      <c r="E196" s="187">
        <v>0.6</v>
      </c>
      <c r="F196" s="187">
        <f t="shared" si="33"/>
        <v>34560</v>
      </c>
      <c r="G196" s="187">
        <f t="shared" si="34"/>
        <v>15232</v>
      </c>
      <c r="H196" s="187">
        <v>0.16</v>
      </c>
      <c r="I196" s="187">
        <f t="shared" ref="I196:I259" si="38">K196*277000</f>
        <v>121880</v>
      </c>
      <c r="J196" s="187">
        <f t="shared" ref="J196:J259" si="39">112600*K196</f>
        <v>49544</v>
      </c>
      <c r="K196" s="187">
        <v>0.44</v>
      </c>
      <c r="L196" s="187">
        <f t="shared" si="35"/>
        <v>64776</v>
      </c>
      <c r="M196" s="187">
        <f t="shared" si="36"/>
        <v>156440</v>
      </c>
      <c r="N196" s="187">
        <f t="shared" si="37"/>
        <v>111096.8</v>
      </c>
      <c r="O196" s="187">
        <v>0</v>
      </c>
      <c r="P196" s="187">
        <f t="shared" ref="P196:P259" si="40">H196*210000</f>
        <v>33600</v>
      </c>
      <c r="Q196" s="187">
        <f t="shared" ref="Q196:Q259" si="41">K196*240000</f>
        <v>105600</v>
      </c>
      <c r="R196" s="187">
        <f t="shared" ref="R196:R259" si="42">P196+Q196</f>
        <v>139200</v>
      </c>
      <c r="S196" s="187">
        <f t="shared" ref="S196:S259" si="43">R196-(L196*70%)</f>
        <v>93856.8</v>
      </c>
    </row>
    <row r="197" spans="1:19" ht="19.5" x14ac:dyDescent="0.5">
      <c r="A197" s="14" t="s">
        <v>16</v>
      </c>
      <c r="B197" s="186">
        <v>801070</v>
      </c>
      <c r="C197" s="15" t="s">
        <v>1185</v>
      </c>
      <c r="D197" s="14"/>
      <c r="E197" s="187">
        <v>0.28000000000000003</v>
      </c>
      <c r="F197" s="187">
        <f t="shared" si="33"/>
        <v>12960</v>
      </c>
      <c r="G197" s="187">
        <f t="shared" si="34"/>
        <v>5712</v>
      </c>
      <c r="H197" s="187">
        <v>0.06</v>
      </c>
      <c r="I197" s="187">
        <f t="shared" si="38"/>
        <v>60940</v>
      </c>
      <c r="J197" s="187">
        <f t="shared" si="39"/>
        <v>24772</v>
      </c>
      <c r="K197" s="187">
        <v>0.22</v>
      </c>
      <c r="L197" s="187">
        <f t="shared" si="35"/>
        <v>30484</v>
      </c>
      <c r="M197" s="187">
        <f t="shared" si="36"/>
        <v>73900</v>
      </c>
      <c r="N197" s="187">
        <f t="shared" si="37"/>
        <v>52561.2</v>
      </c>
      <c r="O197" s="187">
        <v>0</v>
      </c>
      <c r="P197" s="187">
        <f t="shared" si="40"/>
        <v>12600</v>
      </c>
      <c r="Q197" s="187">
        <f t="shared" si="41"/>
        <v>52800</v>
      </c>
      <c r="R197" s="187">
        <f t="shared" si="42"/>
        <v>65400</v>
      </c>
      <c r="S197" s="187">
        <f t="shared" si="43"/>
        <v>44061.2</v>
      </c>
    </row>
    <row r="198" spans="1:19" ht="19.5" x14ac:dyDescent="0.5">
      <c r="A198" s="14" t="s">
        <v>16</v>
      </c>
      <c r="B198" s="186">
        <v>801075</v>
      </c>
      <c r="C198" s="15" t="s">
        <v>1186</v>
      </c>
      <c r="D198" s="14"/>
      <c r="E198" s="187">
        <v>2.1800000000000002</v>
      </c>
      <c r="F198" s="187">
        <f t="shared" si="33"/>
        <v>82080</v>
      </c>
      <c r="G198" s="187">
        <f t="shared" si="34"/>
        <v>36176</v>
      </c>
      <c r="H198" s="187">
        <v>0.38</v>
      </c>
      <c r="I198" s="187">
        <f t="shared" si="38"/>
        <v>498600</v>
      </c>
      <c r="J198" s="187">
        <f t="shared" si="39"/>
        <v>202680</v>
      </c>
      <c r="K198" s="187">
        <v>1.8</v>
      </c>
      <c r="L198" s="187">
        <f t="shared" si="35"/>
        <v>238856</v>
      </c>
      <c r="M198" s="187">
        <f t="shared" si="36"/>
        <v>580680</v>
      </c>
      <c r="N198" s="187">
        <f t="shared" si="37"/>
        <v>413480.80000000005</v>
      </c>
      <c r="O198" s="187">
        <v>0</v>
      </c>
      <c r="P198" s="187">
        <f t="shared" si="40"/>
        <v>79800</v>
      </c>
      <c r="Q198" s="187">
        <f t="shared" si="41"/>
        <v>432000</v>
      </c>
      <c r="R198" s="187">
        <f t="shared" si="42"/>
        <v>511800</v>
      </c>
      <c r="S198" s="187">
        <f t="shared" si="43"/>
        <v>344600.80000000005</v>
      </c>
    </row>
    <row r="199" spans="1:19" ht="58.5" x14ac:dyDescent="0.5">
      <c r="A199" s="14" t="s">
        <v>16</v>
      </c>
      <c r="B199" s="186">
        <v>801080</v>
      </c>
      <c r="C199" s="15" t="s">
        <v>1187</v>
      </c>
      <c r="D199" s="14"/>
      <c r="E199" s="187">
        <v>1.28</v>
      </c>
      <c r="F199" s="187">
        <f t="shared" si="33"/>
        <v>105840</v>
      </c>
      <c r="G199" s="187">
        <f t="shared" si="34"/>
        <v>46648</v>
      </c>
      <c r="H199" s="187">
        <v>0.49</v>
      </c>
      <c r="I199" s="187">
        <f t="shared" si="38"/>
        <v>218830</v>
      </c>
      <c r="J199" s="187">
        <f t="shared" si="39"/>
        <v>88954</v>
      </c>
      <c r="K199" s="187">
        <v>0.79</v>
      </c>
      <c r="L199" s="187">
        <f t="shared" si="35"/>
        <v>135602</v>
      </c>
      <c r="M199" s="187">
        <f t="shared" si="36"/>
        <v>324670</v>
      </c>
      <c r="N199" s="187">
        <f t="shared" si="37"/>
        <v>229748.6</v>
      </c>
      <c r="O199" s="187">
        <v>0</v>
      </c>
      <c r="P199" s="187">
        <f t="shared" si="40"/>
        <v>102900</v>
      </c>
      <c r="Q199" s="187">
        <f t="shared" si="41"/>
        <v>189600</v>
      </c>
      <c r="R199" s="187">
        <f t="shared" si="42"/>
        <v>292500</v>
      </c>
      <c r="S199" s="187">
        <f t="shared" si="43"/>
        <v>197578.6</v>
      </c>
    </row>
    <row r="200" spans="1:19" ht="97.5" x14ac:dyDescent="0.5">
      <c r="A200" s="14" t="s">
        <v>16</v>
      </c>
      <c r="B200" s="186">
        <v>801082</v>
      </c>
      <c r="C200" s="15" t="s">
        <v>1188</v>
      </c>
      <c r="D200" s="14"/>
      <c r="E200" s="187">
        <v>2.5</v>
      </c>
      <c r="F200" s="187">
        <f t="shared" si="33"/>
        <v>216000</v>
      </c>
      <c r="G200" s="187">
        <f t="shared" si="34"/>
        <v>95200</v>
      </c>
      <c r="H200" s="187">
        <v>1</v>
      </c>
      <c r="I200" s="187">
        <f t="shared" si="38"/>
        <v>415500</v>
      </c>
      <c r="J200" s="187">
        <f t="shared" si="39"/>
        <v>168900</v>
      </c>
      <c r="K200" s="187">
        <v>1.5</v>
      </c>
      <c r="L200" s="187">
        <f t="shared" si="35"/>
        <v>264100</v>
      </c>
      <c r="M200" s="187">
        <f t="shared" si="36"/>
        <v>631500</v>
      </c>
      <c r="N200" s="187">
        <f t="shared" si="37"/>
        <v>446630</v>
      </c>
      <c r="O200" s="187">
        <v>0</v>
      </c>
      <c r="P200" s="187">
        <f t="shared" si="40"/>
        <v>210000</v>
      </c>
      <c r="Q200" s="187">
        <f t="shared" si="41"/>
        <v>360000</v>
      </c>
      <c r="R200" s="187">
        <f t="shared" si="42"/>
        <v>570000</v>
      </c>
      <c r="S200" s="187">
        <f t="shared" si="43"/>
        <v>385130</v>
      </c>
    </row>
    <row r="201" spans="1:19" ht="39" x14ac:dyDescent="0.5">
      <c r="A201" s="14" t="s">
        <v>16</v>
      </c>
      <c r="B201" s="186">
        <v>801085</v>
      </c>
      <c r="C201" s="15" t="s">
        <v>1189</v>
      </c>
      <c r="D201" s="14"/>
      <c r="E201" s="187">
        <v>0.28000000000000003</v>
      </c>
      <c r="F201" s="187">
        <f t="shared" si="33"/>
        <v>12960</v>
      </c>
      <c r="G201" s="187">
        <f t="shared" si="34"/>
        <v>5712</v>
      </c>
      <c r="H201" s="187">
        <v>0.06</v>
      </c>
      <c r="I201" s="187">
        <f t="shared" si="38"/>
        <v>60940</v>
      </c>
      <c r="J201" s="187">
        <f t="shared" si="39"/>
        <v>24772</v>
      </c>
      <c r="K201" s="187">
        <v>0.22</v>
      </c>
      <c r="L201" s="187">
        <f t="shared" si="35"/>
        <v>30484</v>
      </c>
      <c r="M201" s="187">
        <f t="shared" si="36"/>
        <v>73900</v>
      </c>
      <c r="N201" s="187">
        <f t="shared" si="37"/>
        <v>52561.2</v>
      </c>
      <c r="O201" s="187">
        <v>0</v>
      </c>
      <c r="P201" s="187">
        <f t="shared" si="40"/>
        <v>12600</v>
      </c>
      <c r="Q201" s="187">
        <f t="shared" si="41"/>
        <v>52800</v>
      </c>
      <c r="R201" s="187">
        <f t="shared" si="42"/>
        <v>65400</v>
      </c>
      <c r="S201" s="187">
        <f t="shared" si="43"/>
        <v>44061.2</v>
      </c>
    </row>
    <row r="202" spans="1:19" ht="39" x14ac:dyDescent="0.5">
      <c r="A202" s="14" t="s">
        <v>16</v>
      </c>
      <c r="B202" s="186">
        <v>801090</v>
      </c>
      <c r="C202" s="15" t="s">
        <v>1190</v>
      </c>
      <c r="D202" s="14"/>
      <c r="E202" s="187">
        <v>0.23</v>
      </c>
      <c r="F202" s="187">
        <f t="shared" si="33"/>
        <v>12960</v>
      </c>
      <c r="G202" s="187">
        <f t="shared" si="34"/>
        <v>5712</v>
      </c>
      <c r="H202" s="187">
        <v>0.06</v>
      </c>
      <c r="I202" s="187">
        <f t="shared" si="38"/>
        <v>47090</v>
      </c>
      <c r="J202" s="187">
        <f t="shared" si="39"/>
        <v>19142</v>
      </c>
      <c r="K202" s="187">
        <v>0.17</v>
      </c>
      <c r="L202" s="187">
        <f t="shared" si="35"/>
        <v>24854</v>
      </c>
      <c r="M202" s="187">
        <f t="shared" si="36"/>
        <v>60050</v>
      </c>
      <c r="N202" s="187">
        <f t="shared" si="37"/>
        <v>42652.2</v>
      </c>
      <c r="O202" s="187">
        <v>0</v>
      </c>
      <c r="P202" s="187">
        <f t="shared" si="40"/>
        <v>12600</v>
      </c>
      <c r="Q202" s="187">
        <f t="shared" si="41"/>
        <v>40800</v>
      </c>
      <c r="R202" s="187">
        <f t="shared" si="42"/>
        <v>53400</v>
      </c>
      <c r="S202" s="187">
        <f t="shared" si="43"/>
        <v>36002.199999999997</v>
      </c>
    </row>
    <row r="203" spans="1:19" ht="39" x14ac:dyDescent="0.5">
      <c r="A203" s="14" t="s">
        <v>16</v>
      </c>
      <c r="B203" s="186">
        <v>801095</v>
      </c>
      <c r="C203" s="15" t="s">
        <v>1191</v>
      </c>
      <c r="D203" s="14"/>
      <c r="E203" s="187">
        <v>0.15</v>
      </c>
      <c r="F203" s="187">
        <f t="shared" si="33"/>
        <v>8640</v>
      </c>
      <c r="G203" s="187">
        <f t="shared" si="34"/>
        <v>3808</v>
      </c>
      <c r="H203" s="187">
        <v>0.04</v>
      </c>
      <c r="I203" s="187">
        <f t="shared" si="38"/>
        <v>30470</v>
      </c>
      <c r="J203" s="187">
        <f t="shared" si="39"/>
        <v>12386</v>
      </c>
      <c r="K203" s="187">
        <v>0.11</v>
      </c>
      <c r="L203" s="187">
        <f t="shared" si="35"/>
        <v>16194</v>
      </c>
      <c r="M203" s="187">
        <f t="shared" si="36"/>
        <v>39110</v>
      </c>
      <c r="N203" s="187">
        <f t="shared" si="37"/>
        <v>27774.2</v>
      </c>
      <c r="O203" s="187">
        <v>0</v>
      </c>
      <c r="P203" s="187">
        <f t="shared" si="40"/>
        <v>8400</v>
      </c>
      <c r="Q203" s="187">
        <f t="shared" si="41"/>
        <v>26400</v>
      </c>
      <c r="R203" s="187">
        <f t="shared" si="42"/>
        <v>34800</v>
      </c>
      <c r="S203" s="187">
        <f t="shared" si="43"/>
        <v>23464.2</v>
      </c>
    </row>
    <row r="204" spans="1:19" ht="39" x14ac:dyDescent="0.5">
      <c r="A204" s="14" t="s">
        <v>16</v>
      </c>
      <c r="B204" s="186">
        <v>801100</v>
      </c>
      <c r="C204" s="15" t="s">
        <v>1192</v>
      </c>
      <c r="D204" s="14"/>
      <c r="E204" s="187">
        <v>0.35</v>
      </c>
      <c r="F204" s="187">
        <f t="shared" si="33"/>
        <v>19440</v>
      </c>
      <c r="G204" s="187">
        <f t="shared" si="34"/>
        <v>8568</v>
      </c>
      <c r="H204" s="187">
        <v>0.09</v>
      </c>
      <c r="I204" s="187">
        <f t="shared" si="38"/>
        <v>72020</v>
      </c>
      <c r="J204" s="187">
        <f t="shared" si="39"/>
        <v>29276</v>
      </c>
      <c r="K204" s="187">
        <v>0.26</v>
      </c>
      <c r="L204" s="187">
        <f t="shared" si="35"/>
        <v>37844</v>
      </c>
      <c r="M204" s="187">
        <f t="shared" si="36"/>
        <v>91460</v>
      </c>
      <c r="N204" s="187">
        <f t="shared" si="37"/>
        <v>64969.2</v>
      </c>
      <c r="O204" s="187">
        <v>0</v>
      </c>
      <c r="P204" s="187">
        <f t="shared" si="40"/>
        <v>18900</v>
      </c>
      <c r="Q204" s="187">
        <f t="shared" si="41"/>
        <v>62400</v>
      </c>
      <c r="R204" s="187">
        <f t="shared" si="42"/>
        <v>81300</v>
      </c>
      <c r="S204" s="187">
        <f t="shared" si="43"/>
        <v>54809.2</v>
      </c>
    </row>
    <row r="205" spans="1:19" ht="19.5" x14ac:dyDescent="0.5">
      <c r="A205" s="14" t="s">
        <v>16</v>
      </c>
      <c r="B205" s="186">
        <v>801105</v>
      </c>
      <c r="C205" s="15" t="s">
        <v>1193</v>
      </c>
      <c r="D205" s="14"/>
      <c r="E205" s="187">
        <v>0.22000000000000003</v>
      </c>
      <c r="F205" s="187">
        <f t="shared" si="33"/>
        <v>10800</v>
      </c>
      <c r="G205" s="187">
        <f t="shared" si="34"/>
        <v>4760</v>
      </c>
      <c r="H205" s="187">
        <v>0.05</v>
      </c>
      <c r="I205" s="187">
        <f t="shared" si="38"/>
        <v>47090</v>
      </c>
      <c r="J205" s="187">
        <f t="shared" si="39"/>
        <v>19142</v>
      </c>
      <c r="K205" s="187">
        <v>0.17</v>
      </c>
      <c r="L205" s="187">
        <f t="shared" si="35"/>
        <v>23902</v>
      </c>
      <c r="M205" s="187">
        <f t="shared" si="36"/>
        <v>57890</v>
      </c>
      <c r="N205" s="187">
        <f t="shared" si="37"/>
        <v>41158.600000000006</v>
      </c>
      <c r="O205" s="187">
        <v>0</v>
      </c>
      <c r="P205" s="187">
        <f t="shared" si="40"/>
        <v>10500</v>
      </c>
      <c r="Q205" s="187">
        <f t="shared" si="41"/>
        <v>40800</v>
      </c>
      <c r="R205" s="187">
        <f t="shared" si="42"/>
        <v>51300</v>
      </c>
      <c r="S205" s="187">
        <f t="shared" si="43"/>
        <v>34568.600000000006</v>
      </c>
    </row>
    <row r="206" spans="1:19" ht="39" x14ac:dyDescent="0.5">
      <c r="A206" s="14" t="s">
        <v>16</v>
      </c>
      <c r="B206" s="186">
        <v>801110</v>
      </c>
      <c r="C206" s="15" t="s">
        <v>1194</v>
      </c>
      <c r="D206" s="14"/>
      <c r="E206" s="187">
        <v>0.25</v>
      </c>
      <c r="F206" s="187">
        <f t="shared" si="33"/>
        <v>10800</v>
      </c>
      <c r="G206" s="187">
        <f t="shared" si="34"/>
        <v>4760</v>
      </c>
      <c r="H206" s="187">
        <v>0.05</v>
      </c>
      <c r="I206" s="187">
        <f t="shared" si="38"/>
        <v>55400</v>
      </c>
      <c r="J206" s="187">
        <f t="shared" si="39"/>
        <v>22520</v>
      </c>
      <c r="K206" s="187">
        <v>0.2</v>
      </c>
      <c r="L206" s="187">
        <f t="shared" si="35"/>
        <v>27280</v>
      </c>
      <c r="M206" s="187">
        <f t="shared" si="36"/>
        <v>66200</v>
      </c>
      <c r="N206" s="187">
        <f t="shared" si="37"/>
        <v>47104</v>
      </c>
      <c r="O206" s="187">
        <v>0</v>
      </c>
      <c r="P206" s="187">
        <f t="shared" si="40"/>
        <v>10500</v>
      </c>
      <c r="Q206" s="187">
        <f t="shared" si="41"/>
        <v>48000</v>
      </c>
      <c r="R206" s="187">
        <f t="shared" si="42"/>
        <v>58500</v>
      </c>
      <c r="S206" s="187">
        <f t="shared" si="43"/>
        <v>39404</v>
      </c>
    </row>
    <row r="207" spans="1:19" ht="39" x14ac:dyDescent="0.5">
      <c r="A207" s="14" t="s">
        <v>16</v>
      </c>
      <c r="B207" s="186">
        <v>801115</v>
      </c>
      <c r="C207" s="15" t="s">
        <v>1195</v>
      </c>
      <c r="D207" s="14"/>
      <c r="E207" s="187">
        <v>1.3399999999999999</v>
      </c>
      <c r="F207" s="187">
        <f t="shared" si="33"/>
        <v>43200</v>
      </c>
      <c r="G207" s="187">
        <f t="shared" si="34"/>
        <v>19040</v>
      </c>
      <c r="H207" s="187">
        <v>0.2</v>
      </c>
      <c r="I207" s="187">
        <f t="shared" si="38"/>
        <v>315780</v>
      </c>
      <c r="J207" s="187">
        <f t="shared" si="39"/>
        <v>128363.99999999999</v>
      </c>
      <c r="K207" s="187">
        <v>1.1399999999999999</v>
      </c>
      <c r="L207" s="187">
        <f t="shared" si="35"/>
        <v>147404</v>
      </c>
      <c r="M207" s="187">
        <f t="shared" si="36"/>
        <v>358980</v>
      </c>
      <c r="N207" s="187">
        <f t="shared" si="37"/>
        <v>255797.2</v>
      </c>
      <c r="O207" s="187">
        <v>0</v>
      </c>
      <c r="P207" s="187">
        <f t="shared" si="40"/>
        <v>42000</v>
      </c>
      <c r="Q207" s="187">
        <f t="shared" si="41"/>
        <v>273600</v>
      </c>
      <c r="R207" s="187">
        <f t="shared" si="42"/>
        <v>315600</v>
      </c>
      <c r="S207" s="187">
        <f t="shared" si="43"/>
        <v>212417.2</v>
      </c>
    </row>
    <row r="208" spans="1:19" ht="39" x14ac:dyDescent="0.5">
      <c r="A208" s="14" t="s">
        <v>16</v>
      </c>
      <c r="B208" s="186">
        <v>801120</v>
      </c>
      <c r="C208" s="15" t="s">
        <v>1196</v>
      </c>
      <c r="D208" s="14"/>
      <c r="E208" s="187">
        <v>1.3399999999999999</v>
      </c>
      <c r="F208" s="187">
        <f t="shared" si="33"/>
        <v>43200</v>
      </c>
      <c r="G208" s="187">
        <f t="shared" si="34"/>
        <v>19040</v>
      </c>
      <c r="H208" s="187">
        <v>0.2</v>
      </c>
      <c r="I208" s="187">
        <f t="shared" si="38"/>
        <v>315780</v>
      </c>
      <c r="J208" s="187">
        <f t="shared" si="39"/>
        <v>128363.99999999999</v>
      </c>
      <c r="K208" s="187">
        <v>1.1399999999999999</v>
      </c>
      <c r="L208" s="187">
        <f t="shared" si="35"/>
        <v>147404</v>
      </c>
      <c r="M208" s="187">
        <f t="shared" si="36"/>
        <v>358980</v>
      </c>
      <c r="N208" s="187">
        <f t="shared" si="37"/>
        <v>255797.2</v>
      </c>
      <c r="O208" s="187">
        <v>0</v>
      </c>
      <c r="P208" s="187">
        <f t="shared" si="40"/>
        <v>42000</v>
      </c>
      <c r="Q208" s="187">
        <f t="shared" si="41"/>
        <v>273600</v>
      </c>
      <c r="R208" s="187">
        <f t="shared" si="42"/>
        <v>315600</v>
      </c>
      <c r="S208" s="187">
        <f t="shared" si="43"/>
        <v>212417.2</v>
      </c>
    </row>
    <row r="209" spans="1:19" ht="39" x14ac:dyDescent="0.5">
      <c r="A209" s="14" t="s">
        <v>16</v>
      </c>
      <c r="B209" s="186">
        <v>801121</v>
      </c>
      <c r="C209" s="15" t="s">
        <v>1197</v>
      </c>
      <c r="D209" s="14"/>
      <c r="E209" s="187">
        <v>1.3399999999999999</v>
      </c>
      <c r="F209" s="187">
        <f t="shared" si="33"/>
        <v>43200</v>
      </c>
      <c r="G209" s="187">
        <f t="shared" si="34"/>
        <v>19040</v>
      </c>
      <c r="H209" s="187">
        <v>0.2</v>
      </c>
      <c r="I209" s="187">
        <f t="shared" si="38"/>
        <v>315780</v>
      </c>
      <c r="J209" s="187">
        <f t="shared" si="39"/>
        <v>128363.99999999999</v>
      </c>
      <c r="K209" s="187">
        <v>1.1399999999999999</v>
      </c>
      <c r="L209" s="187">
        <f t="shared" si="35"/>
        <v>147404</v>
      </c>
      <c r="M209" s="187">
        <f t="shared" si="36"/>
        <v>358980</v>
      </c>
      <c r="N209" s="187">
        <f t="shared" si="37"/>
        <v>255797.2</v>
      </c>
      <c r="O209" s="187">
        <v>0</v>
      </c>
      <c r="P209" s="187">
        <f t="shared" si="40"/>
        <v>42000</v>
      </c>
      <c r="Q209" s="187">
        <f t="shared" si="41"/>
        <v>273600</v>
      </c>
      <c r="R209" s="187">
        <f t="shared" si="42"/>
        <v>315600</v>
      </c>
      <c r="S209" s="187">
        <f t="shared" si="43"/>
        <v>212417.2</v>
      </c>
    </row>
    <row r="210" spans="1:19" ht="39" x14ac:dyDescent="0.5">
      <c r="A210" s="14" t="s">
        <v>16</v>
      </c>
      <c r="B210" s="186">
        <v>801125</v>
      </c>
      <c r="C210" s="15" t="s">
        <v>1198</v>
      </c>
      <c r="D210" s="14"/>
      <c r="E210" s="187">
        <v>1.54</v>
      </c>
      <c r="F210" s="187">
        <f t="shared" si="33"/>
        <v>86400</v>
      </c>
      <c r="G210" s="187">
        <f t="shared" si="34"/>
        <v>38080</v>
      </c>
      <c r="H210" s="187">
        <v>0.4</v>
      </c>
      <c r="I210" s="187">
        <f t="shared" si="38"/>
        <v>315780</v>
      </c>
      <c r="J210" s="187">
        <f t="shared" si="39"/>
        <v>128363.99999999999</v>
      </c>
      <c r="K210" s="187">
        <v>1.1399999999999999</v>
      </c>
      <c r="L210" s="187">
        <f t="shared" si="35"/>
        <v>166444</v>
      </c>
      <c r="M210" s="187">
        <f t="shared" si="36"/>
        <v>402180</v>
      </c>
      <c r="N210" s="187">
        <f t="shared" si="37"/>
        <v>285669.2</v>
      </c>
      <c r="O210" s="187">
        <v>0</v>
      </c>
      <c r="P210" s="187">
        <f t="shared" si="40"/>
        <v>84000</v>
      </c>
      <c r="Q210" s="187">
        <f t="shared" si="41"/>
        <v>273600</v>
      </c>
      <c r="R210" s="187">
        <f t="shared" si="42"/>
        <v>357600</v>
      </c>
      <c r="S210" s="187">
        <f t="shared" si="43"/>
        <v>241089.2</v>
      </c>
    </row>
    <row r="211" spans="1:19" ht="39" x14ac:dyDescent="0.5">
      <c r="A211" s="14" t="s">
        <v>16</v>
      </c>
      <c r="B211" s="186">
        <v>801130</v>
      </c>
      <c r="C211" s="15" t="s">
        <v>1199</v>
      </c>
      <c r="D211" s="14"/>
      <c r="E211" s="187">
        <v>1.54</v>
      </c>
      <c r="F211" s="187">
        <f t="shared" si="33"/>
        <v>86400</v>
      </c>
      <c r="G211" s="187">
        <f t="shared" si="34"/>
        <v>38080</v>
      </c>
      <c r="H211" s="187">
        <v>0.4</v>
      </c>
      <c r="I211" s="187">
        <f t="shared" si="38"/>
        <v>315780</v>
      </c>
      <c r="J211" s="187">
        <f t="shared" si="39"/>
        <v>128363.99999999999</v>
      </c>
      <c r="K211" s="187">
        <v>1.1399999999999999</v>
      </c>
      <c r="L211" s="187">
        <f t="shared" si="35"/>
        <v>166444</v>
      </c>
      <c r="M211" s="187">
        <f t="shared" si="36"/>
        <v>402180</v>
      </c>
      <c r="N211" s="187">
        <f t="shared" si="37"/>
        <v>285669.2</v>
      </c>
      <c r="O211" s="187">
        <v>0</v>
      </c>
      <c r="P211" s="187">
        <f t="shared" si="40"/>
        <v>84000</v>
      </c>
      <c r="Q211" s="187">
        <f t="shared" si="41"/>
        <v>273600</v>
      </c>
      <c r="R211" s="187">
        <f t="shared" si="42"/>
        <v>357600</v>
      </c>
      <c r="S211" s="187">
        <f t="shared" si="43"/>
        <v>241089.2</v>
      </c>
    </row>
    <row r="212" spans="1:19" ht="39" x14ac:dyDescent="0.5">
      <c r="A212" s="14" t="s">
        <v>16</v>
      </c>
      <c r="B212" s="186">
        <v>801135</v>
      </c>
      <c r="C212" s="15" t="s">
        <v>1200</v>
      </c>
      <c r="D212" s="14"/>
      <c r="E212" s="187">
        <v>0.3</v>
      </c>
      <c r="F212" s="187">
        <f t="shared" si="33"/>
        <v>17280</v>
      </c>
      <c r="G212" s="187">
        <f t="shared" si="34"/>
        <v>7616</v>
      </c>
      <c r="H212" s="187">
        <v>0.08</v>
      </c>
      <c r="I212" s="187">
        <f t="shared" si="38"/>
        <v>60940</v>
      </c>
      <c r="J212" s="187">
        <f t="shared" si="39"/>
        <v>24772</v>
      </c>
      <c r="K212" s="187">
        <v>0.22</v>
      </c>
      <c r="L212" s="187">
        <f t="shared" si="35"/>
        <v>32388</v>
      </c>
      <c r="M212" s="187">
        <f t="shared" si="36"/>
        <v>78220</v>
      </c>
      <c r="N212" s="187">
        <f t="shared" si="37"/>
        <v>55548.4</v>
      </c>
      <c r="O212" s="187">
        <v>0</v>
      </c>
      <c r="P212" s="187">
        <f t="shared" si="40"/>
        <v>16800</v>
      </c>
      <c r="Q212" s="187">
        <f t="shared" si="41"/>
        <v>52800</v>
      </c>
      <c r="R212" s="187">
        <f t="shared" si="42"/>
        <v>69600</v>
      </c>
      <c r="S212" s="187">
        <f t="shared" si="43"/>
        <v>46928.4</v>
      </c>
    </row>
    <row r="213" spans="1:19" ht="58.5" x14ac:dyDescent="0.5">
      <c r="A213" s="14" t="s">
        <v>16</v>
      </c>
      <c r="B213" s="186">
        <v>801140</v>
      </c>
      <c r="C213" s="15" t="s">
        <v>1201</v>
      </c>
      <c r="D213" s="14"/>
      <c r="E213" s="187">
        <v>0.2</v>
      </c>
      <c r="F213" s="187">
        <f t="shared" si="33"/>
        <v>12960</v>
      </c>
      <c r="G213" s="187">
        <f t="shared" si="34"/>
        <v>5712</v>
      </c>
      <c r="H213" s="187">
        <v>0.06</v>
      </c>
      <c r="I213" s="187">
        <f t="shared" si="38"/>
        <v>38780.000000000007</v>
      </c>
      <c r="J213" s="187">
        <f t="shared" si="39"/>
        <v>15764.000000000002</v>
      </c>
      <c r="K213" s="187">
        <v>0.14000000000000001</v>
      </c>
      <c r="L213" s="187">
        <f t="shared" si="35"/>
        <v>21476</v>
      </c>
      <c r="M213" s="187">
        <f t="shared" si="36"/>
        <v>51740.000000000007</v>
      </c>
      <c r="N213" s="187">
        <f t="shared" si="37"/>
        <v>36706.80000000001</v>
      </c>
      <c r="O213" s="187">
        <v>0</v>
      </c>
      <c r="P213" s="187">
        <f t="shared" si="40"/>
        <v>12600</v>
      </c>
      <c r="Q213" s="187">
        <f t="shared" si="41"/>
        <v>33600</v>
      </c>
      <c r="R213" s="187">
        <f t="shared" si="42"/>
        <v>46200</v>
      </c>
      <c r="S213" s="187">
        <f t="shared" si="43"/>
        <v>31166.800000000003</v>
      </c>
    </row>
    <row r="214" spans="1:19" ht="39" x14ac:dyDescent="0.5">
      <c r="A214" s="14" t="s">
        <v>16</v>
      </c>
      <c r="B214" s="186">
        <v>801145</v>
      </c>
      <c r="C214" s="15" t="s">
        <v>1202</v>
      </c>
      <c r="D214" s="14"/>
      <c r="E214" s="187">
        <v>1.37</v>
      </c>
      <c r="F214" s="187">
        <f t="shared" si="33"/>
        <v>123119.99999999999</v>
      </c>
      <c r="G214" s="187">
        <f t="shared" si="34"/>
        <v>54263.999999999993</v>
      </c>
      <c r="H214" s="187">
        <v>0.56999999999999995</v>
      </c>
      <c r="I214" s="187">
        <f t="shared" si="38"/>
        <v>221600</v>
      </c>
      <c r="J214" s="187">
        <f t="shared" si="39"/>
        <v>90080</v>
      </c>
      <c r="K214" s="187">
        <v>0.8</v>
      </c>
      <c r="L214" s="187">
        <f t="shared" si="35"/>
        <v>144344</v>
      </c>
      <c r="M214" s="187">
        <f t="shared" si="36"/>
        <v>344720</v>
      </c>
      <c r="N214" s="187">
        <f t="shared" si="37"/>
        <v>243679.2</v>
      </c>
      <c r="O214" s="187">
        <v>0</v>
      </c>
      <c r="P214" s="187">
        <f t="shared" si="40"/>
        <v>119699.99999999999</v>
      </c>
      <c r="Q214" s="187">
        <f t="shared" si="41"/>
        <v>192000</v>
      </c>
      <c r="R214" s="187">
        <f t="shared" si="42"/>
        <v>311700</v>
      </c>
      <c r="S214" s="187">
        <f t="shared" si="43"/>
        <v>210659.20000000001</v>
      </c>
    </row>
    <row r="215" spans="1:19" ht="39" x14ac:dyDescent="0.5">
      <c r="A215" s="14" t="s">
        <v>16</v>
      </c>
      <c r="B215" s="186">
        <v>801150</v>
      </c>
      <c r="C215" s="15" t="s">
        <v>1203</v>
      </c>
      <c r="D215" s="14"/>
      <c r="E215" s="187">
        <v>0.5</v>
      </c>
      <c r="F215" s="187">
        <f t="shared" si="33"/>
        <v>28080</v>
      </c>
      <c r="G215" s="187">
        <f t="shared" si="34"/>
        <v>12376</v>
      </c>
      <c r="H215" s="187">
        <v>0.13</v>
      </c>
      <c r="I215" s="187">
        <f t="shared" si="38"/>
        <v>102490</v>
      </c>
      <c r="J215" s="187">
        <f t="shared" si="39"/>
        <v>41662</v>
      </c>
      <c r="K215" s="187">
        <v>0.37</v>
      </c>
      <c r="L215" s="187">
        <f t="shared" si="35"/>
        <v>54038</v>
      </c>
      <c r="M215" s="187">
        <f t="shared" si="36"/>
        <v>130570</v>
      </c>
      <c r="N215" s="187">
        <f t="shared" si="37"/>
        <v>92743.4</v>
      </c>
      <c r="O215" s="187">
        <v>0</v>
      </c>
      <c r="P215" s="187">
        <f t="shared" si="40"/>
        <v>27300</v>
      </c>
      <c r="Q215" s="187">
        <f t="shared" si="41"/>
        <v>88800</v>
      </c>
      <c r="R215" s="187">
        <f t="shared" si="42"/>
        <v>116100</v>
      </c>
      <c r="S215" s="187">
        <f t="shared" si="43"/>
        <v>78273.399999999994</v>
      </c>
    </row>
    <row r="216" spans="1:19" ht="39" x14ac:dyDescent="0.5">
      <c r="A216" s="14" t="s">
        <v>16</v>
      </c>
      <c r="B216" s="186">
        <v>801155</v>
      </c>
      <c r="C216" s="15" t="s">
        <v>1204</v>
      </c>
      <c r="D216" s="14"/>
      <c r="E216" s="187">
        <v>1.05</v>
      </c>
      <c r="F216" s="187">
        <f t="shared" si="33"/>
        <v>69120</v>
      </c>
      <c r="G216" s="187">
        <f t="shared" si="34"/>
        <v>30464</v>
      </c>
      <c r="H216" s="187">
        <v>0.32</v>
      </c>
      <c r="I216" s="187">
        <f t="shared" si="38"/>
        <v>202210</v>
      </c>
      <c r="J216" s="187">
        <f t="shared" si="39"/>
        <v>82198</v>
      </c>
      <c r="K216" s="187">
        <v>0.73</v>
      </c>
      <c r="L216" s="187">
        <f t="shared" si="35"/>
        <v>112662</v>
      </c>
      <c r="M216" s="187">
        <f t="shared" si="36"/>
        <v>271330</v>
      </c>
      <c r="N216" s="187">
        <f t="shared" si="37"/>
        <v>192466.6</v>
      </c>
      <c r="O216" s="187">
        <v>0</v>
      </c>
      <c r="P216" s="187">
        <f t="shared" si="40"/>
        <v>67200</v>
      </c>
      <c r="Q216" s="187">
        <f t="shared" si="41"/>
        <v>175200</v>
      </c>
      <c r="R216" s="187">
        <f t="shared" si="42"/>
        <v>242400</v>
      </c>
      <c r="S216" s="187">
        <f t="shared" si="43"/>
        <v>163536.6</v>
      </c>
    </row>
    <row r="217" spans="1:19" ht="19.5" x14ac:dyDescent="0.5">
      <c r="A217" s="14" t="s">
        <v>16</v>
      </c>
      <c r="B217" s="186">
        <v>801160</v>
      </c>
      <c r="C217" s="15" t="s">
        <v>1205</v>
      </c>
      <c r="D217" s="14"/>
      <c r="E217" s="187">
        <v>0.47</v>
      </c>
      <c r="F217" s="187">
        <f t="shared" si="33"/>
        <v>25920</v>
      </c>
      <c r="G217" s="187">
        <f t="shared" si="34"/>
        <v>11424</v>
      </c>
      <c r="H217" s="187">
        <v>0.12</v>
      </c>
      <c r="I217" s="187">
        <f t="shared" si="38"/>
        <v>96950</v>
      </c>
      <c r="J217" s="187">
        <f t="shared" si="39"/>
        <v>39410</v>
      </c>
      <c r="K217" s="187">
        <v>0.35</v>
      </c>
      <c r="L217" s="187">
        <f t="shared" si="35"/>
        <v>50834</v>
      </c>
      <c r="M217" s="187">
        <f t="shared" si="36"/>
        <v>122870</v>
      </c>
      <c r="N217" s="187">
        <f t="shared" si="37"/>
        <v>87286.200000000012</v>
      </c>
      <c r="O217" s="187">
        <v>0</v>
      </c>
      <c r="P217" s="187">
        <f t="shared" si="40"/>
        <v>25200</v>
      </c>
      <c r="Q217" s="187">
        <f t="shared" si="41"/>
        <v>84000</v>
      </c>
      <c r="R217" s="187">
        <f t="shared" si="42"/>
        <v>109200</v>
      </c>
      <c r="S217" s="187">
        <f t="shared" si="43"/>
        <v>73616.200000000012</v>
      </c>
    </row>
    <row r="218" spans="1:19" ht="39" x14ac:dyDescent="0.5">
      <c r="A218" s="14" t="s">
        <v>16</v>
      </c>
      <c r="B218" s="186">
        <v>801165</v>
      </c>
      <c r="C218" s="15" t="s">
        <v>1206</v>
      </c>
      <c r="D218" s="14"/>
      <c r="E218" s="187">
        <v>1.47</v>
      </c>
      <c r="F218" s="187">
        <f t="shared" si="33"/>
        <v>149040</v>
      </c>
      <c r="G218" s="187">
        <f t="shared" si="34"/>
        <v>65688</v>
      </c>
      <c r="H218" s="187">
        <v>0.69</v>
      </c>
      <c r="I218" s="187">
        <f t="shared" si="38"/>
        <v>216060</v>
      </c>
      <c r="J218" s="187">
        <f t="shared" si="39"/>
        <v>87828</v>
      </c>
      <c r="K218" s="187">
        <v>0.78</v>
      </c>
      <c r="L218" s="187">
        <f t="shared" si="35"/>
        <v>153516</v>
      </c>
      <c r="M218" s="187">
        <f t="shared" si="36"/>
        <v>365100</v>
      </c>
      <c r="N218" s="187">
        <f t="shared" si="37"/>
        <v>257638.8</v>
      </c>
      <c r="O218" s="187">
        <v>0</v>
      </c>
      <c r="P218" s="187">
        <f t="shared" si="40"/>
        <v>144900</v>
      </c>
      <c r="Q218" s="187">
        <f t="shared" si="41"/>
        <v>187200</v>
      </c>
      <c r="R218" s="187">
        <f t="shared" si="42"/>
        <v>332100</v>
      </c>
      <c r="S218" s="187">
        <f t="shared" si="43"/>
        <v>224638.8</v>
      </c>
    </row>
    <row r="219" spans="1:19" ht="19.5" x14ac:dyDescent="0.5">
      <c r="A219" s="14" t="s">
        <v>16</v>
      </c>
      <c r="B219" s="186">
        <v>801170</v>
      </c>
      <c r="C219" s="15" t="s">
        <v>1207</v>
      </c>
      <c r="D219" s="14"/>
      <c r="E219" s="187">
        <v>1.4500000000000002</v>
      </c>
      <c r="F219" s="187">
        <f t="shared" si="33"/>
        <v>146880</v>
      </c>
      <c r="G219" s="187">
        <f t="shared" si="34"/>
        <v>64736.000000000007</v>
      </c>
      <c r="H219" s="187">
        <v>0.68</v>
      </c>
      <c r="I219" s="187">
        <f t="shared" si="38"/>
        <v>213290</v>
      </c>
      <c r="J219" s="187">
        <f t="shared" si="39"/>
        <v>86702</v>
      </c>
      <c r="K219" s="187">
        <v>0.77</v>
      </c>
      <c r="L219" s="187">
        <f t="shared" si="35"/>
        <v>151438</v>
      </c>
      <c r="M219" s="187">
        <f t="shared" si="36"/>
        <v>360170</v>
      </c>
      <c r="N219" s="187">
        <f t="shared" si="37"/>
        <v>254163.40000000002</v>
      </c>
      <c r="O219" s="187">
        <v>0</v>
      </c>
      <c r="P219" s="187">
        <f t="shared" si="40"/>
        <v>142800</v>
      </c>
      <c r="Q219" s="187">
        <f t="shared" si="41"/>
        <v>184800</v>
      </c>
      <c r="R219" s="187">
        <f t="shared" si="42"/>
        <v>327600</v>
      </c>
      <c r="S219" s="187">
        <f t="shared" si="43"/>
        <v>221593.40000000002</v>
      </c>
    </row>
    <row r="220" spans="1:19" ht="39" x14ac:dyDescent="0.5">
      <c r="A220" s="14" t="s">
        <v>49</v>
      </c>
      <c r="B220" s="186">
        <v>801175</v>
      </c>
      <c r="C220" s="15" t="s">
        <v>1208</v>
      </c>
      <c r="D220" s="14"/>
      <c r="E220" s="187">
        <v>1.97</v>
      </c>
      <c r="F220" s="187">
        <f t="shared" si="33"/>
        <v>116640.00000000001</v>
      </c>
      <c r="G220" s="187">
        <f t="shared" si="34"/>
        <v>51408</v>
      </c>
      <c r="H220" s="187">
        <v>0.54</v>
      </c>
      <c r="I220" s="187">
        <f t="shared" si="38"/>
        <v>396110</v>
      </c>
      <c r="J220" s="187">
        <f t="shared" si="39"/>
        <v>161018</v>
      </c>
      <c r="K220" s="187">
        <v>1.43</v>
      </c>
      <c r="L220" s="187">
        <f t="shared" si="35"/>
        <v>212426</v>
      </c>
      <c r="M220" s="187">
        <f t="shared" si="36"/>
        <v>512750</v>
      </c>
      <c r="N220" s="187">
        <f t="shared" si="37"/>
        <v>364051.80000000005</v>
      </c>
      <c r="O220" s="187">
        <v>0</v>
      </c>
      <c r="P220" s="187">
        <f t="shared" si="40"/>
        <v>113400.00000000001</v>
      </c>
      <c r="Q220" s="187">
        <f t="shared" si="41"/>
        <v>343200</v>
      </c>
      <c r="R220" s="187">
        <f t="shared" si="42"/>
        <v>456600</v>
      </c>
      <c r="S220" s="187">
        <f t="shared" si="43"/>
        <v>307901.80000000005</v>
      </c>
    </row>
    <row r="221" spans="1:19" ht="39" x14ac:dyDescent="0.5">
      <c r="A221" s="14" t="s">
        <v>49</v>
      </c>
      <c r="B221" s="186">
        <v>801176</v>
      </c>
      <c r="C221" s="15" t="s">
        <v>1209</v>
      </c>
      <c r="D221" s="14"/>
      <c r="E221" s="187">
        <v>1.97</v>
      </c>
      <c r="F221" s="187">
        <f t="shared" si="33"/>
        <v>116640.00000000001</v>
      </c>
      <c r="G221" s="187">
        <f t="shared" si="34"/>
        <v>51408</v>
      </c>
      <c r="H221" s="187">
        <v>0.54</v>
      </c>
      <c r="I221" s="187">
        <f t="shared" si="38"/>
        <v>396110</v>
      </c>
      <c r="J221" s="187">
        <f t="shared" si="39"/>
        <v>161018</v>
      </c>
      <c r="K221" s="187">
        <v>1.43</v>
      </c>
      <c r="L221" s="187">
        <f t="shared" si="35"/>
        <v>212426</v>
      </c>
      <c r="M221" s="187">
        <f t="shared" si="36"/>
        <v>512750</v>
      </c>
      <c r="N221" s="187">
        <f t="shared" si="37"/>
        <v>364051.80000000005</v>
      </c>
      <c r="O221" s="187">
        <v>0</v>
      </c>
      <c r="P221" s="187">
        <f t="shared" si="40"/>
        <v>113400.00000000001</v>
      </c>
      <c r="Q221" s="187">
        <f t="shared" si="41"/>
        <v>343200</v>
      </c>
      <c r="R221" s="187">
        <f t="shared" si="42"/>
        <v>456600</v>
      </c>
      <c r="S221" s="187">
        <f t="shared" si="43"/>
        <v>307901.80000000005</v>
      </c>
    </row>
    <row r="222" spans="1:19" ht="39" x14ac:dyDescent="0.5">
      <c r="A222" s="14" t="s">
        <v>49</v>
      </c>
      <c r="B222" s="186">
        <v>801180</v>
      </c>
      <c r="C222" s="15" t="s">
        <v>1210</v>
      </c>
      <c r="D222" s="14"/>
      <c r="E222" s="187">
        <v>1.97</v>
      </c>
      <c r="F222" s="187">
        <f t="shared" si="33"/>
        <v>116640.00000000001</v>
      </c>
      <c r="G222" s="187">
        <f t="shared" si="34"/>
        <v>51408</v>
      </c>
      <c r="H222" s="187">
        <v>0.54</v>
      </c>
      <c r="I222" s="187">
        <f t="shared" si="38"/>
        <v>396110</v>
      </c>
      <c r="J222" s="187">
        <f t="shared" si="39"/>
        <v>161018</v>
      </c>
      <c r="K222" s="187">
        <v>1.43</v>
      </c>
      <c r="L222" s="187">
        <f t="shared" si="35"/>
        <v>212426</v>
      </c>
      <c r="M222" s="187">
        <f t="shared" si="36"/>
        <v>512750</v>
      </c>
      <c r="N222" s="187">
        <f t="shared" si="37"/>
        <v>364051.80000000005</v>
      </c>
      <c r="O222" s="187">
        <v>0</v>
      </c>
      <c r="P222" s="187">
        <f t="shared" si="40"/>
        <v>113400.00000000001</v>
      </c>
      <c r="Q222" s="187">
        <f t="shared" si="41"/>
        <v>343200</v>
      </c>
      <c r="R222" s="187">
        <f t="shared" si="42"/>
        <v>456600</v>
      </c>
      <c r="S222" s="187">
        <f t="shared" si="43"/>
        <v>307901.80000000005</v>
      </c>
    </row>
    <row r="223" spans="1:19" ht="39" x14ac:dyDescent="0.5">
      <c r="A223" s="14" t="s">
        <v>49</v>
      </c>
      <c r="B223" s="186">
        <v>801181</v>
      </c>
      <c r="C223" s="15" t="s">
        <v>1211</v>
      </c>
      <c r="D223" s="14"/>
      <c r="E223" s="187">
        <v>1.97</v>
      </c>
      <c r="F223" s="187">
        <f t="shared" si="33"/>
        <v>116640.00000000001</v>
      </c>
      <c r="G223" s="187">
        <f t="shared" si="34"/>
        <v>51408</v>
      </c>
      <c r="H223" s="187">
        <v>0.54</v>
      </c>
      <c r="I223" s="187">
        <f t="shared" si="38"/>
        <v>396110</v>
      </c>
      <c r="J223" s="187">
        <f t="shared" si="39"/>
        <v>161018</v>
      </c>
      <c r="K223" s="187">
        <v>1.43</v>
      </c>
      <c r="L223" s="187">
        <f t="shared" si="35"/>
        <v>212426</v>
      </c>
      <c r="M223" s="187">
        <f t="shared" si="36"/>
        <v>512750</v>
      </c>
      <c r="N223" s="187">
        <f t="shared" si="37"/>
        <v>364051.80000000005</v>
      </c>
      <c r="O223" s="187">
        <v>0</v>
      </c>
      <c r="P223" s="187">
        <f t="shared" si="40"/>
        <v>113400.00000000001</v>
      </c>
      <c r="Q223" s="187">
        <f t="shared" si="41"/>
        <v>343200</v>
      </c>
      <c r="R223" s="187">
        <f t="shared" si="42"/>
        <v>456600</v>
      </c>
      <c r="S223" s="187">
        <f t="shared" si="43"/>
        <v>307901.80000000005</v>
      </c>
    </row>
    <row r="224" spans="1:19" ht="78" x14ac:dyDescent="0.5">
      <c r="A224" s="14" t="s">
        <v>16</v>
      </c>
      <c r="B224" s="186">
        <v>801182</v>
      </c>
      <c r="C224" s="15" t="s">
        <v>1212</v>
      </c>
      <c r="D224" s="14" t="s">
        <v>1213</v>
      </c>
      <c r="E224" s="187">
        <v>2.95</v>
      </c>
      <c r="F224" s="187">
        <f t="shared" si="33"/>
        <v>162000</v>
      </c>
      <c r="G224" s="187">
        <f t="shared" si="34"/>
        <v>71400</v>
      </c>
      <c r="H224" s="187">
        <v>0.75</v>
      </c>
      <c r="I224" s="187">
        <f t="shared" si="38"/>
        <v>609400</v>
      </c>
      <c r="J224" s="187">
        <f t="shared" si="39"/>
        <v>247720.00000000003</v>
      </c>
      <c r="K224" s="187">
        <v>2.2000000000000002</v>
      </c>
      <c r="L224" s="187">
        <f t="shared" si="35"/>
        <v>319120</v>
      </c>
      <c r="M224" s="187">
        <f t="shared" si="36"/>
        <v>771400</v>
      </c>
      <c r="N224" s="187">
        <f t="shared" si="37"/>
        <v>548016</v>
      </c>
      <c r="O224" s="187">
        <v>0</v>
      </c>
      <c r="P224" s="187">
        <f t="shared" si="40"/>
        <v>157500</v>
      </c>
      <c r="Q224" s="187">
        <f t="shared" si="41"/>
        <v>528000</v>
      </c>
      <c r="R224" s="187">
        <f t="shared" si="42"/>
        <v>685500</v>
      </c>
      <c r="S224" s="187">
        <f t="shared" si="43"/>
        <v>462116</v>
      </c>
    </row>
    <row r="225" spans="1:19" ht="58.5" x14ac:dyDescent="0.5">
      <c r="A225" s="14" t="s">
        <v>16</v>
      </c>
      <c r="B225" s="186">
        <v>801183</v>
      </c>
      <c r="C225" s="15" t="s">
        <v>1214</v>
      </c>
      <c r="D225" s="14" t="s">
        <v>1215</v>
      </c>
      <c r="E225" s="187">
        <v>2.95</v>
      </c>
      <c r="F225" s="187">
        <f t="shared" si="33"/>
        <v>162000</v>
      </c>
      <c r="G225" s="187">
        <f t="shared" si="34"/>
        <v>71400</v>
      </c>
      <c r="H225" s="187">
        <v>0.75</v>
      </c>
      <c r="I225" s="187">
        <f t="shared" si="38"/>
        <v>609400</v>
      </c>
      <c r="J225" s="187">
        <f t="shared" si="39"/>
        <v>247720.00000000003</v>
      </c>
      <c r="K225" s="187">
        <v>2.2000000000000002</v>
      </c>
      <c r="L225" s="187">
        <f t="shared" si="35"/>
        <v>319120</v>
      </c>
      <c r="M225" s="187">
        <f t="shared" si="36"/>
        <v>771400</v>
      </c>
      <c r="N225" s="187">
        <f t="shared" si="37"/>
        <v>548016</v>
      </c>
      <c r="O225" s="187">
        <v>0</v>
      </c>
      <c r="P225" s="187">
        <f t="shared" si="40"/>
        <v>157500</v>
      </c>
      <c r="Q225" s="187">
        <f t="shared" si="41"/>
        <v>528000</v>
      </c>
      <c r="R225" s="187">
        <f t="shared" si="42"/>
        <v>685500</v>
      </c>
      <c r="S225" s="187">
        <f t="shared" si="43"/>
        <v>462116</v>
      </c>
    </row>
    <row r="226" spans="1:19" ht="39" x14ac:dyDescent="0.5">
      <c r="A226" s="14" t="s">
        <v>16</v>
      </c>
      <c r="B226" s="186">
        <v>801185</v>
      </c>
      <c r="C226" s="15" t="s">
        <v>1216</v>
      </c>
      <c r="D226" s="14"/>
      <c r="E226" s="187">
        <v>1.31</v>
      </c>
      <c r="F226" s="187">
        <f t="shared" si="33"/>
        <v>77760</v>
      </c>
      <c r="G226" s="187">
        <f t="shared" si="34"/>
        <v>34272</v>
      </c>
      <c r="H226" s="187">
        <v>0.36</v>
      </c>
      <c r="I226" s="187">
        <f t="shared" si="38"/>
        <v>263150</v>
      </c>
      <c r="J226" s="187">
        <f t="shared" si="39"/>
        <v>106970</v>
      </c>
      <c r="K226" s="187">
        <v>0.95</v>
      </c>
      <c r="L226" s="187">
        <f t="shared" si="35"/>
        <v>141242</v>
      </c>
      <c r="M226" s="187">
        <f t="shared" si="36"/>
        <v>340910</v>
      </c>
      <c r="N226" s="187">
        <f t="shared" si="37"/>
        <v>242040.6</v>
      </c>
      <c r="O226" s="187">
        <v>0</v>
      </c>
      <c r="P226" s="187">
        <f t="shared" si="40"/>
        <v>75600</v>
      </c>
      <c r="Q226" s="187">
        <f t="shared" si="41"/>
        <v>228000</v>
      </c>
      <c r="R226" s="187">
        <f t="shared" si="42"/>
        <v>303600</v>
      </c>
      <c r="S226" s="187">
        <f t="shared" si="43"/>
        <v>204730.6</v>
      </c>
    </row>
    <row r="227" spans="1:19" ht="39" x14ac:dyDescent="0.5">
      <c r="A227" s="14" t="s">
        <v>49</v>
      </c>
      <c r="B227" s="186">
        <v>801190</v>
      </c>
      <c r="C227" s="15" t="s">
        <v>1217</v>
      </c>
      <c r="D227" s="14"/>
      <c r="E227" s="187">
        <v>2.62</v>
      </c>
      <c r="F227" s="187">
        <f t="shared" si="33"/>
        <v>155520</v>
      </c>
      <c r="G227" s="187">
        <f t="shared" si="34"/>
        <v>68544</v>
      </c>
      <c r="H227" s="187">
        <v>0.72</v>
      </c>
      <c r="I227" s="187">
        <f t="shared" si="38"/>
        <v>526300</v>
      </c>
      <c r="J227" s="187">
        <f t="shared" si="39"/>
        <v>213940</v>
      </c>
      <c r="K227" s="187">
        <v>1.9</v>
      </c>
      <c r="L227" s="187">
        <f t="shared" si="35"/>
        <v>282484</v>
      </c>
      <c r="M227" s="187">
        <f t="shared" si="36"/>
        <v>681820</v>
      </c>
      <c r="N227" s="187">
        <f t="shared" si="37"/>
        <v>484081.2</v>
      </c>
      <c r="O227" s="187">
        <v>0</v>
      </c>
      <c r="P227" s="187">
        <f t="shared" si="40"/>
        <v>151200</v>
      </c>
      <c r="Q227" s="187">
        <f t="shared" si="41"/>
        <v>456000</v>
      </c>
      <c r="R227" s="187">
        <f t="shared" si="42"/>
        <v>607200</v>
      </c>
      <c r="S227" s="187">
        <f t="shared" si="43"/>
        <v>409461.2</v>
      </c>
    </row>
    <row r="228" spans="1:19" ht="39" x14ac:dyDescent="0.5">
      <c r="A228" s="14" t="s">
        <v>49</v>
      </c>
      <c r="B228" s="186">
        <v>801191</v>
      </c>
      <c r="C228" s="15" t="s">
        <v>1218</v>
      </c>
      <c r="D228" s="14"/>
      <c r="E228" s="187">
        <v>2.62</v>
      </c>
      <c r="F228" s="187">
        <f t="shared" si="33"/>
        <v>155520</v>
      </c>
      <c r="G228" s="187">
        <f t="shared" si="34"/>
        <v>68544</v>
      </c>
      <c r="H228" s="187">
        <v>0.72</v>
      </c>
      <c r="I228" s="187">
        <f t="shared" si="38"/>
        <v>526300</v>
      </c>
      <c r="J228" s="187">
        <f t="shared" si="39"/>
        <v>213940</v>
      </c>
      <c r="K228" s="187">
        <v>1.9</v>
      </c>
      <c r="L228" s="187">
        <f t="shared" si="35"/>
        <v>282484</v>
      </c>
      <c r="M228" s="187">
        <f t="shared" si="36"/>
        <v>681820</v>
      </c>
      <c r="N228" s="187">
        <f t="shared" si="37"/>
        <v>484081.2</v>
      </c>
      <c r="O228" s="187">
        <v>0</v>
      </c>
      <c r="P228" s="187">
        <f t="shared" si="40"/>
        <v>151200</v>
      </c>
      <c r="Q228" s="187">
        <f t="shared" si="41"/>
        <v>456000</v>
      </c>
      <c r="R228" s="187">
        <f t="shared" si="42"/>
        <v>607200</v>
      </c>
      <c r="S228" s="187">
        <f t="shared" si="43"/>
        <v>409461.2</v>
      </c>
    </row>
    <row r="229" spans="1:19" ht="19.5" x14ac:dyDescent="0.5">
      <c r="A229" s="14" t="s">
        <v>49</v>
      </c>
      <c r="B229" s="186">
        <v>801195</v>
      </c>
      <c r="C229" s="15" t="s">
        <v>1219</v>
      </c>
      <c r="D229" s="14"/>
      <c r="E229" s="187">
        <v>0.28999999999999998</v>
      </c>
      <c r="F229" s="187">
        <f t="shared" si="33"/>
        <v>17280</v>
      </c>
      <c r="G229" s="187">
        <f t="shared" si="34"/>
        <v>7616</v>
      </c>
      <c r="H229" s="187">
        <v>0.08</v>
      </c>
      <c r="I229" s="187">
        <f t="shared" si="38"/>
        <v>58170</v>
      </c>
      <c r="J229" s="187">
        <f t="shared" si="39"/>
        <v>23646</v>
      </c>
      <c r="K229" s="187">
        <v>0.21</v>
      </c>
      <c r="L229" s="187">
        <f t="shared" si="35"/>
        <v>31262</v>
      </c>
      <c r="M229" s="187">
        <f t="shared" si="36"/>
        <v>75450</v>
      </c>
      <c r="N229" s="187">
        <f t="shared" si="37"/>
        <v>53566.600000000006</v>
      </c>
      <c r="O229" s="187">
        <v>0</v>
      </c>
      <c r="P229" s="187">
        <f t="shared" si="40"/>
        <v>16800</v>
      </c>
      <c r="Q229" s="187">
        <f t="shared" si="41"/>
        <v>50400</v>
      </c>
      <c r="R229" s="187">
        <f t="shared" si="42"/>
        <v>67200</v>
      </c>
      <c r="S229" s="187">
        <f t="shared" si="43"/>
        <v>45316.600000000006</v>
      </c>
    </row>
    <row r="230" spans="1:19" ht="39" x14ac:dyDescent="0.5">
      <c r="A230" s="14" t="s">
        <v>49</v>
      </c>
      <c r="B230" s="186">
        <v>801200</v>
      </c>
      <c r="C230" s="15" t="s">
        <v>1220</v>
      </c>
      <c r="D230" s="14"/>
      <c r="E230" s="187">
        <v>1.31</v>
      </c>
      <c r="F230" s="187">
        <f t="shared" si="33"/>
        <v>77760</v>
      </c>
      <c r="G230" s="187">
        <f t="shared" si="34"/>
        <v>34272</v>
      </c>
      <c r="H230" s="187">
        <v>0.36</v>
      </c>
      <c r="I230" s="187">
        <f t="shared" si="38"/>
        <v>263150</v>
      </c>
      <c r="J230" s="187">
        <f t="shared" si="39"/>
        <v>106970</v>
      </c>
      <c r="K230" s="187">
        <v>0.95</v>
      </c>
      <c r="L230" s="187">
        <f t="shared" si="35"/>
        <v>141242</v>
      </c>
      <c r="M230" s="187">
        <f t="shared" si="36"/>
        <v>340910</v>
      </c>
      <c r="N230" s="187">
        <f t="shared" si="37"/>
        <v>242040.6</v>
      </c>
      <c r="O230" s="187">
        <v>0</v>
      </c>
      <c r="P230" s="187">
        <f t="shared" si="40"/>
        <v>75600</v>
      </c>
      <c r="Q230" s="187">
        <f t="shared" si="41"/>
        <v>228000</v>
      </c>
      <c r="R230" s="187">
        <f t="shared" si="42"/>
        <v>303600</v>
      </c>
      <c r="S230" s="187">
        <f t="shared" si="43"/>
        <v>204730.6</v>
      </c>
    </row>
    <row r="231" spans="1:19" ht="39" x14ac:dyDescent="0.5">
      <c r="A231" s="14" t="s">
        <v>49</v>
      </c>
      <c r="B231" s="186">
        <v>801205</v>
      </c>
      <c r="C231" s="15" t="s">
        <v>1221</v>
      </c>
      <c r="D231" s="14"/>
      <c r="E231" s="187">
        <v>1.17</v>
      </c>
      <c r="F231" s="187">
        <f t="shared" si="33"/>
        <v>69120</v>
      </c>
      <c r="G231" s="187">
        <f t="shared" si="34"/>
        <v>30464</v>
      </c>
      <c r="H231" s="187">
        <v>0.32</v>
      </c>
      <c r="I231" s="187">
        <f t="shared" si="38"/>
        <v>235450</v>
      </c>
      <c r="J231" s="187">
        <f t="shared" si="39"/>
        <v>95710</v>
      </c>
      <c r="K231" s="187">
        <v>0.85</v>
      </c>
      <c r="L231" s="187">
        <f t="shared" si="35"/>
        <v>126174</v>
      </c>
      <c r="M231" s="187">
        <f t="shared" si="36"/>
        <v>304570</v>
      </c>
      <c r="N231" s="187">
        <f t="shared" si="37"/>
        <v>216248.2</v>
      </c>
      <c r="O231" s="187">
        <v>0</v>
      </c>
      <c r="P231" s="187">
        <f t="shared" si="40"/>
        <v>67200</v>
      </c>
      <c r="Q231" s="187">
        <f t="shared" si="41"/>
        <v>204000</v>
      </c>
      <c r="R231" s="187">
        <f t="shared" si="42"/>
        <v>271200</v>
      </c>
      <c r="S231" s="187">
        <f t="shared" si="43"/>
        <v>182878.2</v>
      </c>
    </row>
    <row r="232" spans="1:19" ht="78" x14ac:dyDescent="0.5">
      <c r="A232" s="14" t="s">
        <v>49</v>
      </c>
      <c r="B232" s="186">
        <v>801210</v>
      </c>
      <c r="C232" s="15" t="s">
        <v>1222</v>
      </c>
      <c r="D232" s="14"/>
      <c r="E232" s="187">
        <v>0.69</v>
      </c>
      <c r="F232" s="187">
        <f t="shared" si="33"/>
        <v>41040</v>
      </c>
      <c r="G232" s="187">
        <f t="shared" si="34"/>
        <v>18088</v>
      </c>
      <c r="H232" s="187">
        <v>0.19</v>
      </c>
      <c r="I232" s="187">
        <f t="shared" si="38"/>
        <v>138500</v>
      </c>
      <c r="J232" s="187">
        <f t="shared" si="39"/>
        <v>56300</v>
      </c>
      <c r="K232" s="187">
        <v>0.5</v>
      </c>
      <c r="L232" s="187">
        <f t="shared" si="35"/>
        <v>74388</v>
      </c>
      <c r="M232" s="187">
        <f t="shared" si="36"/>
        <v>179540</v>
      </c>
      <c r="N232" s="187">
        <f t="shared" si="37"/>
        <v>127468.4</v>
      </c>
      <c r="O232" s="187">
        <v>0</v>
      </c>
      <c r="P232" s="187">
        <f t="shared" si="40"/>
        <v>39900</v>
      </c>
      <c r="Q232" s="187">
        <f t="shared" si="41"/>
        <v>120000</v>
      </c>
      <c r="R232" s="187">
        <f t="shared" si="42"/>
        <v>159900</v>
      </c>
      <c r="S232" s="187">
        <f t="shared" si="43"/>
        <v>107828.4</v>
      </c>
    </row>
    <row r="233" spans="1:19" ht="39" x14ac:dyDescent="0.5">
      <c r="A233" s="14" t="s">
        <v>49</v>
      </c>
      <c r="B233" s="186">
        <v>801220</v>
      </c>
      <c r="C233" s="15" t="s">
        <v>1223</v>
      </c>
      <c r="D233" s="14"/>
      <c r="E233" s="187">
        <v>0.45</v>
      </c>
      <c r="F233" s="187">
        <f t="shared" si="33"/>
        <v>25920</v>
      </c>
      <c r="G233" s="187">
        <f t="shared" si="34"/>
        <v>11424</v>
      </c>
      <c r="H233" s="187">
        <v>0.12</v>
      </c>
      <c r="I233" s="187">
        <f t="shared" si="38"/>
        <v>91410</v>
      </c>
      <c r="J233" s="187">
        <f t="shared" si="39"/>
        <v>37158</v>
      </c>
      <c r="K233" s="187">
        <v>0.33</v>
      </c>
      <c r="L233" s="187">
        <f t="shared" si="35"/>
        <v>48582</v>
      </c>
      <c r="M233" s="187">
        <f t="shared" si="36"/>
        <v>117330</v>
      </c>
      <c r="N233" s="187">
        <f t="shared" si="37"/>
        <v>83322.600000000006</v>
      </c>
      <c r="O233" s="187">
        <v>0</v>
      </c>
      <c r="P233" s="187">
        <f t="shared" si="40"/>
        <v>25200</v>
      </c>
      <c r="Q233" s="187">
        <f t="shared" si="41"/>
        <v>79200</v>
      </c>
      <c r="R233" s="187">
        <f t="shared" si="42"/>
        <v>104400</v>
      </c>
      <c r="S233" s="187">
        <f t="shared" si="43"/>
        <v>70392.600000000006</v>
      </c>
    </row>
    <row r="234" spans="1:19" ht="39" x14ac:dyDescent="0.5">
      <c r="A234" s="14" t="s">
        <v>49</v>
      </c>
      <c r="B234" s="186">
        <v>801221</v>
      </c>
      <c r="C234" s="15" t="s">
        <v>1224</v>
      </c>
      <c r="D234" s="14"/>
      <c r="E234" s="187">
        <v>0.45</v>
      </c>
      <c r="F234" s="187">
        <f t="shared" si="33"/>
        <v>25920</v>
      </c>
      <c r="G234" s="187">
        <f t="shared" si="34"/>
        <v>11424</v>
      </c>
      <c r="H234" s="187">
        <v>0.12</v>
      </c>
      <c r="I234" s="187">
        <f t="shared" si="38"/>
        <v>91410</v>
      </c>
      <c r="J234" s="187">
        <f t="shared" si="39"/>
        <v>37158</v>
      </c>
      <c r="K234" s="187">
        <v>0.33</v>
      </c>
      <c r="L234" s="187">
        <f t="shared" si="35"/>
        <v>48582</v>
      </c>
      <c r="M234" s="187">
        <f t="shared" si="36"/>
        <v>117330</v>
      </c>
      <c r="N234" s="187">
        <f t="shared" si="37"/>
        <v>83322.600000000006</v>
      </c>
      <c r="O234" s="187">
        <v>0</v>
      </c>
      <c r="P234" s="187">
        <f t="shared" si="40"/>
        <v>25200</v>
      </c>
      <c r="Q234" s="187">
        <f t="shared" si="41"/>
        <v>79200</v>
      </c>
      <c r="R234" s="187">
        <f t="shared" si="42"/>
        <v>104400</v>
      </c>
      <c r="S234" s="187">
        <f t="shared" si="43"/>
        <v>70392.600000000006</v>
      </c>
    </row>
    <row r="235" spans="1:19" ht="39" x14ac:dyDescent="0.5">
      <c r="A235" s="14" t="s">
        <v>49</v>
      </c>
      <c r="B235" s="186">
        <v>801225</v>
      </c>
      <c r="C235" s="15" t="s">
        <v>1225</v>
      </c>
      <c r="D235" s="14"/>
      <c r="E235" s="187">
        <v>1.97</v>
      </c>
      <c r="F235" s="187">
        <f t="shared" si="33"/>
        <v>116640.00000000001</v>
      </c>
      <c r="G235" s="187">
        <f t="shared" si="34"/>
        <v>51408</v>
      </c>
      <c r="H235" s="187">
        <v>0.54</v>
      </c>
      <c r="I235" s="187">
        <f t="shared" si="38"/>
        <v>396110</v>
      </c>
      <c r="J235" s="187">
        <f t="shared" si="39"/>
        <v>161018</v>
      </c>
      <c r="K235" s="187">
        <v>1.43</v>
      </c>
      <c r="L235" s="187">
        <f t="shared" si="35"/>
        <v>212426</v>
      </c>
      <c r="M235" s="187">
        <f t="shared" si="36"/>
        <v>512750</v>
      </c>
      <c r="N235" s="187">
        <f t="shared" si="37"/>
        <v>364051.80000000005</v>
      </c>
      <c r="O235" s="187">
        <v>0</v>
      </c>
      <c r="P235" s="187">
        <f t="shared" si="40"/>
        <v>113400.00000000001</v>
      </c>
      <c r="Q235" s="187">
        <f t="shared" si="41"/>
        <v>343200</v>
      </c>
      <c r="R235" s="187">
        <f t="shared" si="42"/>
        <v>456600</v>
      </c>
      <c r="S235" s="187">
        <f t="shared" si="43"/>
        <v>307901.80000000005</v>
      </c>
    </row>
    <row r="236" spans="1:19" ht="39" x14ac:dyDescent="0.5">
      <c r="A236" s="14" t="s">
        <v>49</v>
      </c>
      <c r="B236" s="186">
        <v>801230</v>
      </c>
      <c r="C236" s="15" t="s">
        <v>1226</v>
      </c>
      <c r="D236" s="14"/>
      <c r="E236" s="187">
        <v>1.97</v>
      </c>
      <c r="F236" s="187">
        <f t="shared" si="33"/>
        <v>116640.00000000001</v>
      </c>
      <c r="G236" s="187">
        <f t="shared" si="34"/>
        <v>51408</v>
      </c>
      <c r="H236" s="187">
        <v>0.54</v>
      </c>
      <c r="I236" s="187">
        <f t="shared" si="38"/>
        <v>396110</v>
      </c>
      <c r="J236" s="187">
        <f t="shared" si="39"/>
        <v>161018</v>
      </c>
      <c r="K236" s="187">
        <v>1.43</v>
      </c>
      <c r="L236" s="187">
        <f t="shared" si="35"/>
        <v>212426</v>
      </c>
      <c r="M236" s="187">
        <f t="shared" si="36"/>
        <v>512750</v>
      </c>
      <c r="N236" s="187">
        <f t="shared" si="37"/>
        <v>364051.80000000005</v>
      </c>
      <c r="O236" s="187">
        <v>0</v>
      </c>
      <c r="P236" s="187">
        <f t="shared" si="40"/>
        <v>113400.00000000001</v>
      </c>
      <c r="Q236" s="187">
        <f t="shared" si="41"/>
        <v>343200</v>
      </c>
      <c r="R236" s="187">
        <f t="shared" si="42"/>
        <v>456600</v>
      </c>
      <c r="S236" s="187">
        <f t="shared" si="43"/>
        <v>307901.80000000005</v>
      </c>
    </row>
    <row r="237" spans="1:19" ht="58.5" x14ac:dyDescent="0.5">
      <c r="A237" s="14" t="s">
        <v>49</v>
      </c>
      <c r="B237" s="186">
        <v>801235</v>
      </c>
      <c r="C237" s="15" t="s">
        <v>1227</v>
      </c>
      <c r="D237" s="14"/>
      <c r="E237" s="187">
        <v>1.97</v>
      </c>
      <c r="F237" s="187">
        <f t="shared" si="33"/>
        <v>116640.00000000001</v>
      </c>
      <c r="G237" s="187">
        <f t="shared" si="34"/>
        <v>51408</v>
      </c>
      <c r="H237" s="187">
        <v>0.54</v>
      </c>
      <c r="I237" s="187">
        <f t="shared" si="38"/>
        <v>396110</v>
      </c>
      <c r="J237" s="187">
        <f t="shared" si="39"/>
        <v>161018</v>
      </c>
      <c r="K237" s="187">
        <v>1.43</v>
      </c>
      <c r="L237" s="187">
        <f t="shared" si="35"/>
        <v>212426</v>
      </c>
      <c r="M237" s="187">
        <f t="shared" si="36"/>
        <v>512750</v>
      </c>
      <c r="N237" s="187">
        <f t="shared" si="37"/>
        <v>364051.80000000005</v>
      </c>
      <c r="O237" s="187">
        <v>0</v>
      </c>
      <c r="P237" s="187">
        <f t="shared" si="40"/>
        <v>113400.00000000001</v>
      </c>
      <c r="Q237" s="187">
        <f t="shared" si="41"/>
        <v>343200</v>
      </c>
      <c r="R237" s="187">
        <f t="shared" si="42"/>
        <v>456600</v>
      </c>
      <c r="S237" s="187">
        <f t="shared" si="43"/>
        <v>307901.80000000005</v>
      </c>
    </row>
    <row r="238" spans="1:19" ht="39" x14ac:dyDescent="0.5">
      <c r="A238" s="14" t="s">
        <v>49</v>
      </c>
      <c r="B238" s="186">
        <v>801240</v>
      </c>
      <c r="C238" s="15" t="s">
        <v>1228</v>
      </c>
      <c r="D238" s="14"/>
      <c r="E238" s="187">
        <v>1.97</v>
      </c>
      <c r="F238" s="187">
        <f t="shared" si="33"/>
        <v>116640.00000000001</v>
      </c>
      <c r="G238" s="187">
        <f t="shared" si="34"/>
        <v>51408</v>
      </c>
      <c r="H238" s="187">
        <v>0.54</v>
      </c>
      <c r="I238" s="187">
        <f t="shared" si="38"/>
        <v>396110</v>
      </c>
      <c r="J238" s="187">
        <f t="shared" si="39"/>
        <v>161018</v>
      </c>
      <c r="K238" s="187">
        <v>1.43</v>
      </c>
      <c r="L238" s="187">
        <f t="shared" si="35"/>
        <v>212426</v>
      </c>
      <c r="M238" s="187">
        <f t="shared" si="36"/>
        <v>512750</v>
      </c>
      <c r="N238" s="187">
        <f t="shared" si="37"/>
        <v>364051.80000000005</v>
      </c>
      <c r="O238" s="187">
        <v>0</v>
      </c>
      <c r="P238" s="187">
        <f t="shared" si="40"/>
        <v>113400.00000000001</v>
      </c>
      <c r="Q238" s="187">
        <f t="shared" si="41"/>
        <v>343200</v>
      </c>
      <c r="R238" s="187">
        <f t="shared" si="42"/>
        <v>456600</v>
      </c>
      <c r="S238" s="187">
        <f t="shared" si="43"/>
        <v>307901.80000000005</v>
      </c>
    </row>
    <row r="239" spans="1:19" ht="39" x14ac:dyDescent="0.5">
      <c r="A239" s="14" t="s">
        <v>49</v>
      </c>
      <c r="B239" s="186">
        <v>801245</v>
      </c>
      <c r="C239" s="15" t="s">
        <v>1229</v>
      </c>
      <c r="D239" s="14"/>
      <c r="E239" s="187">
        <v>0.39999999999999997</v>
      </c>
      <c r="F239" s="187">
        <f t="shared" si="33"/>
        <v>23760</v>
      </c>
      <c r="G239" s="187">
        <f t="shared" si="34"/>
        <v>10472</v>
      </c>
      <c r="H239" s="187">
        <v>0.11</v>
      </c>
      <c r="I239" s="187">
        <f t="shared" si="38"/>
        <v>80330</v>
      </c>
      <c r="J239" s="187">
        <f t="shared" si="39"/>
        <v>32653.999999999996</v>
      </c>
      <c r="K239" s="187">
        <v>0.28999999999999998</v>
      </c>
      <c r="L239" s="187">
        <f t="shared" si="35"/>
        <v>43126</v>
      </c>
      <c r="M239" s="187">
        <f t="shared" si="36"/>
        <v>104090</v>
      </c>
      <c r="N239" s="187">
        <f t="shared" si="37"/>
        <v>73901.8</v>
      </c>
      <c r="O239" s="187">
        <v>0</v>
      </c>
      <c r="P239" s="187">
        <f t="shared" si="40"/>
        <v>23100</v>
      </c>
      <c r="Q239" s="187">
        <f t="shared" si="41"/>
        <v>69600</v>
      </c>
      <c r="R239" s="187">
        <f t="shared" si="42"/>
        <v>92700</v>
      </c>
      <c r="S239" s="187">
        <f t="shared" si="43"/>
        <v>62511.8</v>
      </c>
    </row>
    <row r="240" spans="1:19" ht="39" x14ac:dyDescent="0.5">
      <c r="A240" s="14" t="s">
        <v>49</v>
      </c>
      <c r="B240" s="186">
        <v>801246</v>
      </c>
      <c r="C240" s="15" t="s">
        <v>1230</v>
      </c>
      <c r="D240" s="14"/>
      <c r="E240" s="187">
        <v>0.39999999999999997</v>
      </c>
      <c r="F240" s="187">
        <f t="shared" si="33"/>
        <v>23760</v>
      </c>
      <c r="G240" s="187">
        <f t="shared" si="34"/>
        <v>10472</v>
      </c>
      <c r="H240" s="187">
        <v>0.11</v>
      </c>
      <c r="I240" s="187">
        <f t="shared" si="38"/>
        <v>80330</v>
      </c>
      <c r="J240" s="187">
        <f t="shared" si="39"/>
        <v>32653.999999999996</v>
      </c>
      <c r="K240" s="187">
        <v>0.28999999999999998</v>
      </c>
      <c r="L240" s="187">
        <f t="shared" si="35"/>
        <v>43126</v>
      </c>
      <c r="M240" s="187">
        <f t="shared" si="36"/>
        <v>104090</v>
      </c>
      <c r="N240" s="187">
        <f t="shared" si="37"/>
        <v>73901.8</v>
      </c>
      <c r="O240" s="187">
        <v>0</v>
      </c>
      <c r="P240" s="187">
        <f t="shared" si="40"/>
        <v>23100</v>
      </c>
      <c r="Q240" s="187">
        <f t="shared" si="41"/>
        <v>69600</v>
      </c>
      <c r="R240" s="187">
        <f t="shared" si="42"/>
        <v>92700</v>
      </c>
      <c r="S240" s="187">
        <f t="shared" si="43"/>
        <v>62511.8</v>
      </c>
    </row>
    <row r="241" spans="1:19" ht="19.5" x14ac:dyDescent="0.5">
      <c r="A241" s="14" t="s">
        <v>49</v>
      </c>
      <c r="B241" s="186">
        <v>801250</v>
      </c>
      <c r="C241" s="15" t="s">
        <v>1231</v>
      </c>
      <c r="D241" s="14"/>
      <c r="E241" s="187">
        <v>1.1299999999999999</v>
      </c>
      <c r="F241" s="187">
        <f t="shared" si="33"/>
        <v>66960</v>
      </c>
      <c r="G241" s="187">
        <f t="shared" si="34"/>
        <v>29512</v>
      </c>
      <c r="H241" s="187">
        <v>0.31</v>
      </c>
      <c r="I241" s="187">
        <f t="shared" si="38"/>
        <v>227140</v>
      </c>
      <c r="J241" s="187">
        <f t="shared" si="39"/>
        <v>92332</v>
      </c>
      <c r="K241" s="187">
        <v>0.82</v>
      </c>
      <c r="L241" s="187">
        <f t="shared" si="35"/>
        <v>121844</v>
      </c>
      <c r="M241" s="187">
        <f t="shared" si="36"/>
        <v>294100</v>
      </c>
      <c r="N241" s="187">
        <f t="shared" si="37"/>
        <v>208809.2</v>
      </c>
      <c r="O241" s="187">
        <v>0</v>
      </c>
      <c r="P241" s="187">
        <f t="shared" si="40"/>
        <v>65100</v>
      </c>
      <c r="Q241" s="187">
        <f t="shared" si="41"/>
        <v>196800</v>
      </c>
      <c r="R241" s="187">
        <f t="shared" si="42"/>
        <v>261900</v>
      </c>
      <c r="S241" s="187">
        <f t="shared" si="43"/>
        <v>176609.2</v>
      </c>
    </row>
    <row r="242" spans="1:19" ht="39" x14ac:dyDescent="0.5">
      <c r="A242" s="14" t="s">
        <v>49</v>
      </c>
      <c r="B242" s="186">
        <v>801255</v>
      </c>
      <c r="C242" s="15" t="s">
        <v>1232</v>
      </c>
      <c r="D242" s="14"/>
      <c r="E242" s="187">
        <v>2</v>
      </c>
      <c r="F242" s="187">
        <f t="shared" si="33"/>
        <v>118800.00000000001</v>
      </c>
      <c r="G242" s="187">
        <f t="shared" si="34"/>
        <v>52360.000000000007</v>
      </c>
      <c r="H242" s="187">
        <v>0.55000000000000004</v>
      </c>
      <c r="I242" s="187">
        <f t="shared" si="38"/>
        <v>401650</v>
      </c>
      <c r="J242" s="187">
        <f t="shared" si="39"/>
        <v>163270</v>
      </c>
      <c r="K242" s="187">
        <v>1.45</v>
      </c>
      <c r="L242" s="187">
        <f t="shared" si="35"/>
        <v>215630</v>
      </c>
      <c r="M242" s="187">
        <f t="shared" si="36"/>
        <v>520450</v>
      </c>
      <c r="N242" s="187">
        <f t="shared" si="37"/>
        <v>369509</v>
      </c>
      <c r="O242" s="187">
        <v>0</v>
      </c>
      <c r="P242" s="187">
        <f t="shared" si="40"/>
        <v>115500.00000000001</v>
      </c>
      <c r="Q242" s="187">
        <f t="shared" si="41"/>
        <v>348000</v>
      </c>
      <c r="R242" s="187">
        <f t="shared" si="42"/>
        <v>463500</v>
      </c>
      <c r="S242" s="187">
        <f t="shared" si="43"/>
        <v>312559</v>
      </c>
    </row>
    <row r="243" spans="1:19" ht="78" x14ac:dyDescent="0.5">
      <c r="A243" s="14" t="s">
        <v>49</v>
      </c>
      <c r="B243" s="186">
        <v>801260</v>
      </c>
      <c r="C243" s="15" t="s">
        <v>1233</v>
      </c>
      <c r="D243" s="14"/>
      <c r="E243" s="187">
        <v>1.71</v>
      </c>
      <c r="F243" s="187">
        <f t="shared" si="33"/>
        <v>101520</v>
      </c>
      <c r="G243" s="187">
        <f t="shared" si="34"/>
        <v>44744</v>
      </c>
      <c r="H243" s="187">
        <v>0.47</v>
      </c>
      <c r="I243" s="187">
        <f t="shared" si="38"/>
        <v>343480</v>
      </c>
      <c r="J243" s="187">
        <f t="shared" si="39"/>
        <v>139624</v>
      </c>
      <c r="K243" s="187">
        <v>1.24</v>
      </c>
      <c r="L243" s="187">
        <f t="shared" si="35"/>
        <v>184368</v>
      </c>
      <c r="M243" s="187">
        <f t="shared" si="36"/>
        <v>445000</v>
      </c>
      <c r="N243" s="187">
        <f t="shared" si="37"/>
        <v>315942.40000000002</v>
      </c>
      <c r="O243" s="187">
        <v>0</v>
      </c>
      <c r="P243" s="187">
        <f t="shared" si="40"/>
        <v>98700</v>
      </c>
      <c r="Q243" s="187">
        <f t="shared" si="41"/>
        <v>297600</v>
      </c>
      <c r="R243" s="187">
        <f t="shared" si="42"/>
        <v>396300</v>
      </c>
      <c r="S243" s="187">
        <f t="shared" si="43"/>
        <v>267242.40000000002</v>
      </c>
    </row>
    <row r="244" spans="1:19" ht="19.5" x14ac:dyDescent="0.5">
      <c r="A244" s="14" t="s">
        <v>49</v>
      </c>
      <c r="B244" s="186">
        <v>801265</v>
      </c>
      <c r="C244" s="15" t="s">
        <v>1234</v>
      </c>
      <c r="D244" s="14"/>
      <c r="E244" s="187">
        <v>1.1399999999999999</v>
      </c>
      <c r="F244" s="187">
        <f t="shared" si="33"/>
        <v>66960</v>
      </c>
      <c r="G244" s="187">
        <f t="shared" si="34"/>
        <v>29512</v>
      </c>
      <c r="H244" s="187">
        <v>0.31</v>
      </c>
      <c r="I244" s="187">
        <f t="shared" si="38"/>
        <v>229910</v>
      </c>
      <c r="J244" s="187">
        <f t="shared" si="39"/>
        <v>93458</v>
      </c>
      <c r="K244" s="187">
        <v>0.83</v>
      </c>
      <c r="L244" s="187">
        <f t="shared" si="35"/>
        <v>122970</v>
      </c>
      <c r="M244" s="187">
        <f t="shared" si="36"/>
        <v>296870</v>
      </c>
      <c r="N244" s="187">
        <f t="shared" si="37"/>
        <v>210791</v>
      </c>
      <c r="O244" s="187">
        <v>0</v>
      </c>
      <c r="P244" s="187">
        <f t="shared" si="40"/>
        <v>65100</v>
      </c>
      <c r="Q244" s="187">
        <f t="shared" si="41"/>
        <v>199200</v>
      </c>
      <c r="R244" s="187">
        <f t="shared" si="42"/>
        <v>264300</v>
      </c>
      <c r="S244" s="187">
        <f t="shared" si="43"/>
        <v>178221</v>
      </c>
    </row>
    <row r="245" spans="1:19" ht="39" x14ac:dyDescent="0.5">
      <c r="A245" s="14" t="s">
        <v>49</v>
      </c>
      <c r="B245" s="186">
        <v>801270</v>
      </c>
      <c r="C245" s="15" t="s">
        <v>1235</v>
      </c>
      <c r="D245" s="14"/>
      <c r="E245" s="187">
        <v>1.4300000000000002</v>
      </c>
      <c r="F245" s="187">
        <f t="shared" si="33"/>
        <v>84240</v>
      </c>
      <c r="G245" s="187">
        <f t="shared" si="34"/>
        <v>37128</v>
      </c>
      <c r="H245" s="187">
        <v>0.39</v>
      </c>
      <c r="I245" s="187">
        <f t="shared" si="38"/>
        <v>288080</v>
      </c>
      <c r="J245" s="187">
        <f t="shared" si="39"/>
        <v>117104</v>
      </c>
      <c r="K245" s="187">
        <v>1.04</v>
      </c>
      <c r="L245" s="187">
        <f t="shared" si="35"/>
        <v>154232</v>
      </c>
      <c r="M245" s="187">
        <f t="shared" si="36"/>
        <v>372320</v>
      </c>
      <c r="N245" s="187">
        <f t="shared" si="37"/>
        <v>264357.59999999998</v>
      </c>
      <c r="O245" s="187">
        <v>0</v>
      </c>
      <c r="P245" s="187">
        <f t="shared" si="40"/>
        <v>81900</v>
      </c>
      <c r="Q245" s="187">
        <f t="shared" si="41"/>
        <v>249600</v>
      </c>
      <c r="R245" s="187">
        <f t="shared" si="42"/>
        <v>331500</v>
      </c>
      <c r="S245" s="187">
        <f t="shared" si="43"/>
        <v>223537.6</v>
      </c>
    </row>
    <row r="246" spans="1:19" ht="39" x14ac:dyDescent="0.5">
      <c r="A246" s="14" t="s">
        <v>49</v>
      </c>
      <c r="B246" s="186">
        <v>801280</v>
      </c>
      <c r="C246" s="15" t="s">
        <v>1236</v>
      </c>
      <c r="D246" s="14"/>
      <c r="E246" s="187">
        <v>1.4300000000000002</v>
      </c>
      <c r="F246" s="187">
        <f t="shared" si="33"/>
        <v>84240</v>
      </c>
      <c r="G246" s="187">
        <f t="shared" si="34"/>
        <v>37128</v>
      </c>
      <c r="H246" s="187">
        <v>0.39</v>
      </c>
      <c r="I246" s="187">
        <f t="shared" si="38"/>
        <v>288080</v>
      </c>
      <c r="J246" s="187">
        <f t="shared" si="39"/>
        <v>117104</v>
      </c>
      <c r="K246" s="187">
        <v>1.04</v>
      </c>
      <c r="L246" s="187">
        <f t="shared" si="35"/>
        <v>154232</v>
      </c>
      <c r="M246" s="187">
        <f t="shared" si="36"/>
        <v>372320</v>
      </c>
      <c r="N246" s="187">
        <f t="shared" si="37"/>
        <v>264357.59999999998</v>
      </c>
      <c r="O246" s="187">
        <v>0</v>
      </c>
      <c r="P246" s="187">
        <f t="shared" si="40"/>
        <v>81900</v>
      </c>
      <c r="Q246" s="187">
        <f t="shared" si="41"/>
        <v>249600</v>
      </c>
      <c r="R246" s="187">
        <f t="shared" si="42"/>
        <v>331500</v>
      </c>
      <c r="S246" s="187">
        <f t="shared" si="43"/>
        <v>223537.6</v>
      </c>
    </row>
    <row r="247" spans="1:19" ht="19.5" x14ac:dyDescent="0.5">
      <c r="A247" s="14" t="s">
        <v>16</v>
      </c>
      <c r="B247" s="186">
        <v>801400</v>
      </c>
      <c r="C247" s="15" t="s">
        <v>1237</v>
      </c>
      <c r="D247" s="14"/>
      <c r="E247" s="187">
        <v>0.64</v>
      </c>
      <c r="F247" s="187">
        <f t="shared" si="33"/>
        <v>60480.000000000007</v>
      </c>
      <c r="G247" s="187">
        <f t="shared" si="34"/>
        <v>26656.000000000004</v>
      </c>
      <c r="H247" s="187">
        <v>0.28000000000000003</v>
      </c>
      <c r="I247" s="187">
        <f t="shared" si="38"/>
        <v>99720</v>
      </c>
      <c r="J247" s="187">
        <f t="shared" si="39"/>
        <v>40536</v>
      </c>
      <c r="K247" s="187">
        <v>0.36</v>
      </c>
      <c r="L247" s="187">
        <f t="shared" si="35"/>
        <v>67192</v>
      </c>
      <c r="M247" s="187">
        <f t="shared" si="36"/>
        <v>160200</v>
      </c>
      <c r="N247" s="187">
        <f t="shared" si="37"/>
        <v>113165.6</v>
      </c>
      <c r="O247" s="187">
        <v>0</v>
      </c>
      <c r="P247" s="187">
        <f t="shared" si="40"/>
        <v>58800.000000000007</v>
      </c>
      <c r="Q247" s="187">
        <f t="shared" si="41"/>
        <v>86400</v>
      </c>
      <c r="R247" s="187">
        <f t="shared" si="42"/>
        <v>145200</v>
      </c>
      <c r="S247" s="187">
        <f t="shared" si="43"/>
        <v>98165.6</v>
      </c>
    </row>
    <row r="248" spans="1:19" ht="19.5" x14ac:dyDescent="0.5">
      <c r="A248" s="14" t="s">
        <v>16</v>
      </c>
      <c r="B248" s="186">
        <v>801405</v>
      </c>
      <c r="C248" s="15" t="s">
        <v>1238</v>
      </c>
      <c r="D248" s="14"/>
      <c r="E248" s="187">
        <v>0.64</v>
      </c>
      <c r="F248" s="187">
        <f t="shared" si="33"/>
        <v>60480.000000000007</v>
      </c>
      <c r="G248" s="187">
        <f t="shared" si="34"/>
        <v>26656.000000000004</v>
      </c>
      <c r="H248" s="187">
        <v>0.28000000000000003</v>
      </c>
      <c r="I248" s="187">
        <f t="shared" si="38"/>
        <v>99720</v>
      </c>
      <c r="J248" s="187">
        <f t="shared" si="39"/>
        <v>40536</v>
      </c>
      <c r="K248" s="187">
        <v>0.36</v>
      </c>
      <c r="L248" s="187">
        <f t="shared" si="35"/>
        <v>67192</v>
      </c>
      <c r="M248" s="187">
        <f t="shared" si="36"/>
        <v>160200</v>
      </c>
      <c r="N248" s="187">
        <f t="shared" si="37"/>
        <v>113165.6</v>
      </c>
      <c r="O248" s="187">
        <v>0</v>
      </c>
      <c r="P248" s="187">
        <f t="shared" si="40"/>
        <v>58800.000000000007</v>
      </c>
      <c r="Q248" s="187">
        <f t="shared" si="41"/>
        <v>86400</v>
      </c>
      <c r="R248" s="187">
        <f t="shared" si="42"/>
        <v>145200</v>
      </c>
      <c r="S248" s="187">
        <f t="shared" si="43"/>
        <v>98165.6</v>
      </c>
    </row>
    <row r="249" spans="1:19" ht="39" x14ac:dyDescent="0.5">
      <c r="A249" s="14" t="s">
        <v>16</v>
      </c>
      <c r="B249" s="186">
        <v>801410</v>
      </c>
      <c r="C249" s="15" t="s">
        <v>1239</v>
      </c>
      <c r="D249" s="14"/>
      <c r="E249" s="187">
        <v>0.64</v>
      </c>
      <c r="F249" s="187">
        <f t="shared" si="33"/>
        <v>60480.000000000007</v>
      </c>
      <c r="G249" s="187">
        <f t="shared" si="34"/>
        <v>26656.000000000004</v>
      </c>
      <c r="H249" s="187">
        <v>0.28000000000000003</v>
      </c>
      <c r="I249" s="187">
        <f t="shared" si="38"/>
        <v>99720</v>
      </c>
      <c r="J249" s="187">
        <f t="shared" si="39"/>
        <v>40536</v>
      </c>
      <c r="K249" s="187">
        <v>0.36</v>
      </c>
      <c r="L249" s="187">
        <f t="shared" si="35"/>
        <v>67192</v>
      </c>
      <c r="M249" s="187">
        <f t="shared" si="36"/>
        <v>160200</v>
      </c>
      <c r="N249" s="187">
        <f t="shared" si="37"/>
        <v>113165.6</v>
      </c>
      <c r="O249" s="187">
        <v>0</v>
      </c>
      <c r="P249" s="187">
        <f t="shared" si="40"/>
        <v>58800.000000000007</v>
      </c>
      <c r="Q249" s="187">
        <f t="shared" si="41"/>
        <v>86400</v>
      </c>
      <c r="R249" s="187">
        <f t="shared" si="42"/>
        <v>145200</v>
      </c>
      <c r="S249" s="187">
        <f t="shared" si="43"/>
        <v>98165.6</v>
      </c>
    </row>
    <row r="250" spans="1:19" ht="58.5" x14ac:dyDescent="0.5">
      <c r="A250" s="14" t="s">
        <v>16</v>
      </c>
      <c r="B250" s="186">
        <v>801415</v>
      </c>
      <c r="C250" s="15" t="s">
        <v>1240</v>
      </c>
      <c r="D250" s="14"/>
      <c r="E250" s="187">
        <v>0.83000000000000007</v>
      </c>
      <c r="F250" s="187">
        <f t="shared" si="33"/>
        <v>79920</v>
      </c>
      <c r="G250" s="187">
        <f t="shared" si="34"/>
        <v>35224</v>
      </c>
      <c r="H250" s="187">
        <v>0.37</v>
      </c>
      <c r="I250" s="187">
        <f t="shared" si="38"/>
        <v>127420</v>
      </c>
      <c r="J250" s="187">
        <f t="shared" si="39"/>
        <v>51796</v>
      </c>
      <c r="K250" s="187">
        <v>0.46</v>
      </c>
      <c r="L250" s="187">
        <f t="shared" si="35"/>
        <v>87020</v>
      </c>
      <c r="M250" s="187">
        <f t="shared" si="36"/>
        <v>207340</v>
      </c>
      <c r="N250" s="187">
        <f t="shared" si="37"/>
        <v>146426</v>
      </c>
      <c r="O250" s="187">
        <v>0</v>
      </c>
      <c r="P250" s="187">
        <f t="shared" si="40"/>
        <v>77700</v>
      </c>
      <c r="Q250" s="187">
        <f t="shared" si="41"/>
        <v>110400</v>
      </c>
      <c r="R250" s="187">
        <f t="shared" si="42"/>
        <v>188100</v>
      </c>
      <c r="S250" s="187">
        <f t="shared" si="43"/>
        <v>127186</v>
      </c>
    </row>
    <row r="251" spans="1:19" ht="19.5" x14ac:dyDescent="0.5">
      <c r="A251" s="14" t="s">
        <v>16</v>
      </c>
      <c r="B251" s="186">
        <v>801420</v>
      </c>
      <c r="C251" s="15" t="s">
        <v>1241</v>
      </c>
      <c r="D251" s="14"/>
      <c r="E251" s="187">
        <v>0.83000000000000007</v>
      </c>
      <c r="F251" s="187">
        <f t="shared" si="33"/>
        <v>79920</v>
      </c>
      <c r="G251" s="187">
        <f t="shared" si="34"/>
        <v>35224</v>
      </c>
      <c r="H251" s="187">
        <v>0.37</v>
      </c>
      <c r="I251" s="187">
        <f t="shared" si="38"/>
        <v>127420</v>
      </c>
      <c r="J251" s="187">
        <f t="shared" si="39"/>
        <v>51796</v>
      </c>
      <c r="K251" s="187">
        <v>0.46</v>
      </c>
      <c r="L251" s="187">
        <f t="shared" si="35"/>
        <v>87020</v>
      </c>
      <c r="M251" s="187">
        <f t="shared" si="36"/>
        <v>207340</v>
      </c>
      <c r="N251" s="187">
        <f t="shared" si="37"/>
        <v>146426</v>
      </c>
      <c r="O251" s="187">
        <v>0</v>
      </c>
      <c r="P251" s="187">
        <f t="shared" si="40"/>
        <v>77700</v>
      </c>
      <c r="Q251" s="187">
        <f t="shared" si="41"/>
        <v>110400</v>
      </c>
      <c r="R251" s="187">
        <f t="shared" si="42"/>
        <v>188100</v>
      </c>
      <c r="S251" s="187">
        <f t="shared" si="43"/>
        <v>127186</v>
      </c>
    </row>
    <row r="252" spans="1:19" ht="39" x14ac:dyDescent="0.5">
      <c r="A252" s="14" t="s">
        <v>16</v>
      </c>
      <c r="B252" s="186">
        <v>801425</v>
      </c>
      <c r="C252" s="15" t="s">
        <v>1242</v>
      </c>
      <c r="D252" s="14"/>
      <c r="E252" s="187">
        <v>0.83000000000000007</v>
      </c>
      <c r="F252" s="187">
        <f t="shared" si="33"/>
        <v>79920</v>
      </c>
      <c r="G252" s="187">
        <f t="shared" si="34"/>
        <v>35224</v>
      </c>
      <c r="H252" s="187">
        <v>0.37</v>
      </c>
      <c r="I252" s="187">
        <f t="shared" si="38"/>
        <v>127420</v>
      </c>
      <c r="J252" s="187">
        <f t="shared" si="39"/>
        <v>51796</v>
      </c>
      <c r="K252" s="187">
        <v>0.46</v>
      </c>
      <c r="L252" s="187">
        <f t="shared" si="35"/>
        <v>87020</v>
      </c>
      <c r="M252" s="187">
        <f t="shared" si="36"/>
        <v>207340</v>
      </c>
      <c r="N252" s="187">
        <f t="shared" si="37"/>
        <v>146426</v>
      </c>
      <c r="O252" s="187">
        <v>0</v>
      </c>
      <c r="P252" s="187">
        <f t="shared" si="40"/>
        <v>77700</v>
      </c>
      <c r="Q252" s="187">
        <f t="shared" si="41"/>
        <v>110400</v>
      </c>
      <c r="R252" s="187">
        <f t="shared" si="42"/>
        <v>188100</v>
      </c>
      <c r="S252" s="187">
        <f t="shared" si="43"/>
        <v>127186</v>
      </c>
    </row>
    <row r="253" spans="1:19" ht="58.5" x14ac:dyDescent="0.5">
      <c r="A253" s="14" t="s">
        <v>16</v>
      </c>
      <c r="B253" s="186">
        <v>801430</v>
      </c>
      <c r="C253" s="15" t="s">
        <v>1243</v>
      </c>
      <c r="D253" s="14"/>
      <c r="E253" s="187">
        <v>0.66</v>
      </c>
      <c r="F253" s="187">
        <f t="shared" si="33"/>
        <v>43200</v>
      </c>
      <c r="G253" s="187">
        <f t="shared" si="34"/>
        <v>19040</v>
      </c>
      <c r="H253" s="187">
        <v>0.2</v>
      </c>
      <c r="I253" s="187">
        <f t="shared" si="38"/>
        <v>127420</v>
      </c>
      <c r="J253" s="187">
        <f t="shared" si="39"/>
        <v>51796</v>
      </c>
      <c r="K253" s="187">
        <v>0.46</v>
      </c>
      <c r="L253" s="187">
        <f t="shared" si="35"/>
        <v>70836</v>
      </c>
      <c r="M253" s="187">
        <f t="shared" si="36"/>
        <v>170620</v>
      </c>
      <c r="N253" s="187">
        <f t="shared" si="37"/>
        <v>121034.8</v>
      </c>
      <c r="O253" s="187">
        <v>0</v>
      </c>
      <c r="P253" s="187">
        <f t="shared" si="40"/>
        <v>42000</v>
      </c>
      <c r="Q253" s="187">
        <f t="shared" si="41"/>
        <v>110400</v>
      </c>
      <c r="R253" s="187">
        <f t="shared" si="42"/>
        <v>152400</v>
      </c>
      <c r="S253" s="187">
        <f t="shared" si="43"/>
        <v>102814.8</v>
      </c>
    </row>
    <row r="254" spans="1:19" ht="39" x14ac:dyDescent="0.5">
      <c r="A254" s="14" t="s">
        <v>16</v>
      </c>
      <c r="B254" s="186">
        <v>801435</v>
      </c>
      <c r="C254" s="15" t="s">
        <v>1244</v>
      </c>
      <c r="D254" s="14"/>
      <c r="E254" s="187">
        <v>1.73</v>
      </c>
      <c r="F254" s="187">
        <f t="shared" si="33"/>
        <v>174960</v>
      </c>
      <c r="G254" s="187">
        <f t="shared" si="34"/>
        <v>77112</v>
      </c>
      <c r="H254" s="187">
        <v>0.81</v>
      </c>
      <c r="I254" s="187">
        <f t="shared" si="38"/>
        <v>254840</v>
      </c>
      <c r="J254" s="187">
        <f t="shared" si="39"/>
        <v>103592</v>
      </c>
      <c r="K254" s="187">
        <v>0.92</v>
      </c>
      <c r="L254" s="187">
        <f t="shared" si="35"/>
        <v>180704</v>
      </c>
      <c r="M254" s="187">
        <f t="shared" si="36"/>
        <v>429800</v>
      </c>
      <c r="N254" s="187">
        <f t="shared" si="37"/>
        <v>303307.2</v>
      </c>
      <c r="O254" s="187">
        <v>0</v>
      </c>
      <c r="P254" s="187">
        <f t="shared" si="40"/>
        <v>170100</v>
      </c>
      <c r="Q254" s="187">
        <f t="shared" si="41"/>
        <v>220800</v>
      </c>
      <c r="R254" s="187">
        <f t="shared" si="42"/>
        <v>390900</v>
      </c>
      <c r="S254" s="187">
        <f t="shared" si="43"/>
        <v>264407.2</v>
      </c>
    </row>
    <row r="255" spans="1:19" ht="58.5" x14ac:dyDescent="0.5">
      <c r="A255" s="14" t="s">
        <v>16</v>
      </c>
      <c r="B255" s="186">
        <v>801440</v>
      </c>
      <c r="C255" s="15" t="s">
        <v>1245</v>
      </c>
      <c r="D255" s="14"/>
      <c r="E255" s="187">
        <v>0.8</v>
      </c>
      <c r="F255" s="187">
        <f t="shared" si="33"/>
        <v>60480.000000000007</v>
      </c>
      <c r="G255" s="187">
        <f t="shared" si="34"/>
        <v>26656.000000000004</v>
      </c>
      <c r="H255" s="187">
        <v>0.28000000000000003</v>
      </c>
      <c r="I255" s="187">
        <f t="shared" si="38"/>
        <v>144040</v>
      </c>
      <c r="J255" s="187">
        <f t="shared" si="39"/>
        <v>58552</v>
      </c>
      <c r="K255" s="187">
        <v>0.52</v>
      </c>
      <c r="L255" s="187">
        <f t="shared" si="35"/>
        <v>85208</v>
      </c>
      <c r="M255" s="187">
        <f t="shared" si="36"/>
        <v>204520</v>
      </c>
      <c r="N255" s="187">
        <f t="shared" si="37"/>
        <v>144874.4</v>
      </c>
      <c r="O255" s="187">
        <v>0</v>
      </c>
      <c r="P255" s="187">
        <f t="shared" si="40"/>
        <v>58800.000000000007</v>
      </c>
      <c r="Q255" s="187">
        <f t="shared" si="41"/>
        <v>124800</v>
      </c>
      <c r="R255" s="187">
        <f t="shared" si="42"/>
        <v>183600</v>
      </c>
      <c r="S255" s="187">
        <f t="shared" si="43"/>
        <v>123954.4</v>
      </c>
    </row>
    <row r="256" spans="1:19" ht="39" x14ac:dyDescent="0.5">
      <c r="A256" s="14" t="s">
        <v>16</v>
      </c>
      <c r="B256" s="186">
        <v>801445</v>
      </c>
      <c r="C256" s="15" t="s">
        <v>1246</v>
      </c>
      <c r="D256" s="14"/>
      <c r="E256" s="187">
        <v>0.8</v>
      </c>
      <c r="F256" s="187">
        <f t="shared" si="33"/>
        <v>60480.000000000007</v>
      </c>
      <c r="G256" s="187">
        <f t="shared" si="34"/>
        <v>26656.000000000004</v>
      </c>
      <c r="H256" s="187">
        <v>0.28000000000000003</v>
      </c>
      <c r="I256" s="187">
        <f t="shared" si="38"/>
        <v>144040</v>
      </c>
      <c r="J256" s="187">
        <f t="shared" si="39"/>
        <v>58552</v>
      </c>
      <c r="K256" s="187">
        <v>0.52</v>
      </c>
      <c r="L256" s="187">
        <f t="shared" si="35"/>
        <v>85208</v>
      </c>
      <c r="M256" s="187">
        <f t="shared" si="36"/>
        <v>204520</v>
      </c>
      <c r="N256" s="187">
        <f t="shared" si="37"/>
        <v>144874.4</v>
      </c>
      <c r="O256" s="187">
        <v>0</v>
      </c>
      <c r="P256" s="187">
        <f t="shared" si="40"/>
        <v>58800.000000000007</v>
      </c>
      <c r="Q256" s="187">
        <f t="shared" si="41"/>
        <v>124800</v>
      </c>
      <c r="R256" s="187">
        <f t="shared" si="42"/>
        <v>183600</v>
      </c>
      <c r="S256" s="187">
        <f t="shared" si="43"/>
        <v>123954.4</v>
      </c>
    </row>
    <row r="257" spans="1:19" ht="39" x14ac:dyDescent="0.5">
      <c r="A257" s="14" t="s">
        <v>16</v>
      </c>
      <c r="B257" s="186">
        <v>801446</v>
      </c>
      <c r="C257" s="15" t="s">
        <v>1247</v>
      </c>
      <c r="D257" s="14"/>
      <c r="E257" s="187">
        <v>0.8</v>
      </c>
      <c r="F257" s="187">
        <f t="shared" si="33"/>
        <v>60480.000000000007</v>
      </c>
      <c r="G257" s="187">
        <f t="shared" si="34"/>
        <v>26656.000000000004</v>
      </c>
      <c r="H257" s="187">
        <v>0.28000000000000003</v>
      </c>
      <c r="I257" s="187">
        <f t="shared" si="38"/>
        <v>144040</v>
      </c>
      <c r="J257" s="187">
        <f t="shared" si="39"/>
        <v>58552</v>
      </c>
      <c r="K257" s="187">
        <v>0.52</v>
      </c>
      <c r="L257" s="187">
        <f t="shared" si="35"/>
        <v>85208</v>
      </c>
      <c r="M257" s="187">
        <f t="shared" si="36"/>
        <v>204520</v>
      </c>
      <c r="N257" s="187">
        <f t="shared" si="37"/>
        <v>144874.4</v>
      </c>
      <c r="O257" s="187">
        <v>0</v>
      </c>
      <c r="P257" s="187">
        <f t="shared" si="40"/>
        <v>58800.000000000007</v>
      </c>
      <c r="Q257" s="187">
        <f t="shared" si="41"/>
        <v>124800</v>
      </c>
      <c r="R257" s="187">
        <f t="shared" si="42"/>
        <v>183600</v>
      </c>
      <c r="S257" s="187">
        <f t="shared" si="43"/>
        <v>123954.4</v>
      </c>
    </row>
    <row r="258" spans="1:19" ht="39" x14ac:dyDescent="0.5">
      <c r="A258" s="14" t="s">
        <v>16</v>
      </c>
      <c r="B258" s="186">
        <v>801450</v>
      </c>
      <c r="C258" s="15" t="s">
        <v>1248</v>
      </c>
      <c r="D258" s="14"/>
      <c r="E258" s="187">
        <v>0.86999999999999988</v>
      </c>
      <c r="F258" s="187">
        <f t="shared" si="33"/>
        <v>64800</v>
      </c>
      <c r="G258" s="187">
        <f t="shared" si="34"/>
        <v>28560</v>
      </c>
      <c r="H258" s="187">
        <v>0.3</v>
      </c>
      <c r="I258" s="187">
        <f t="shared" si="38"/>
        <v>157890</v>
      </c>
      <c r="J258" s="187">
        <f t="shared" si="39"/>
        <v>64181.999999999993</v>
      </c>
      <c r="K258" s="187">
        <v>0.56999999999999995</v>
      </c>
      <c r="L258" s="187">
        <f t="shared" si="35"/>
        <v>92742</v>
      </c>
      <c r="M258" s="187">
        <f t="shared" si="36"/>
        <v>222690</v>
      </c>
      <c r="N258" s="187">
        <f t="shared" si="37"/>
        <v>157770.6</v>
      </c>
      <c r="O258" s="187">
        <v>0</v>
      </c>
      <c r="P258" s="187">
        <f t="shared" si="40"/>
        <v>63000</v>
      </c>
      <c r="Q258" s="187">
        <f t="shared" si="41"/>
        <v>136800</v>
      </c>
      <c r="R258" s="187">
        <f t="shared" si="42"/>
        <v>199800</v>
      </c>
      <c r="S258" s="187">
        <f t="shared" si="43"/>
        <v>134880.6</v>
      </c>
    </row>
    <row r="259" spans="1:19" ht="39" x14ac:dyDescent="0.5">
      <c r="A259" s="14" t="s">
        <v>16</v>
      </c>
      <c r="B259" s="186">
        <v>801455</v>
      </c>
      <c r="C259" s="15" t="s">
        <v>1249</v>
      </c>
      <c r="D259" s="14"/>
      <c r="E259" s="187">
        <v>0.95</v>
      </c>
      <c r="F259" s="187">
        <f t="shared" ref="F259:F322" si="44">H259*216000</f>
        <v>71280</v>
      </c>
      <c r="G259" s="187">
        <f t="shared" ref="G259:G322" si="45">H259*95200</f>
        <v>31416</v>
      </c>
      <c r="H259" s="187">
        <v>0.33</v>
      </c>
      <c r="I259" s="187">
        <f t="shared" si="38"/>
        <v>171740</v>
      </c>
      <c r="J259" s="187">
        <f t="shared" si="39"/>
        <v>69812</v>
      </c>
      <c r="K259" s="187">
        <v>0.62</v>
      </c>
      <c r="L259" s="187">
        <f t="shared" ref="L259:L322" si="46">J259+G259</f>
        <v>101228</v>
      </c>
      <c r="M259" s="187">
        <f t="shared" ref="M259:M322" si="47">I259+F259</f>
        <v>243020</v>
      </c>
      <c r="N259" s="187">
        <f t="shared" ref="N259:N322" si="48">M259-(L259*70%)</f>
        <v>172160.40000000002</v>
      </c>
      <c r="O259" s="187">
        <v>0</v>
      </c>
      <c r="P259" s="187">
        <f t="shared" si="40"/>
        <v>69300</v>
      </c>
      <c r="Q259" s="187">
        <f t="shared" si="41"/>
        <v>148800</v>
      </c>
      <c r="R259" s="187">
        <f t="shared" si="42"/>
        <v>218100</v>
      </c>
      <c r="S259" s="187">
        <f t="shared" si="43"/>
        <v>147240.40000000002</v>
      </c>
    </row>
    <row r="260" spans="1:19" ht="19.5" x14ac:dyDescent="0.5">
      <c r="A260" s="14" t="s">
        <v>16</v>
      </c>
      <c r="B260" s="186">
        <v>801456</v>
      </c>
      <c r="C260" s="15" t="s">
        <v>1250</v>
      </c>
      <c r="D260" s="14"/>
      <c r="E260" s="187">
        <v>1.1499999999999999</v>
      </c>
      <c r="F260" s="187">
        <f t="shared" si="44"/>
        <v>86400</v>
      </c>
      <c r="G260" s="187">
        <f t="shared" si="45"/>
        <v>38080</v>
      </c>
      <c r="H260" s="187">
        <v>0.4</v>
      </c>
      <c r="I260" s="187">
        <f t="shared" ref="I260:I323" si="49">K260*277000</f>
        <v>207750</v>
      </c>
      <c r="J260" s="187">
        <f t="shared" ref="J260:J323" si="50">112600*K260</f>
        <v>84450</v>
      </c>
      <c r="K260" s="187">
        <v>0.75</v>
      </c>
      <c r="L260" s="187">
        <f t="shared" si="46"/>
        <v>122530</v>
      </c>
      <c r="M260" s="187">
        <f t="shared" si="47"/>
        <v>294150</v>
      </c>
      <c r="N260" s="187">
        <f t="shared" si="48"/>
        <v>208379</v>
      </c>
      <c r="O260" s="187">
        <v>0</v>
      </c>
      <c r="P260" s="187">
        <f t="shared" ref="P260:P323" si="51">H260*210000</f>
        <v>84000</v>
      </c>
      <c r="Q260" s="187">
        <f t="shared" ref="Q260:Q323" si="52">K260*240000</f>
        <v>180000</v>
      </c>
      <c r="R260" s="187">
        <f t="shared" ref="R260:R323" si="53">P260+Q260</f>
        <v>264000</v>
      </c>
      <c r="S260" s="187">
        <f t="shared" ref="S260:S323" si="54">R260-(L260*70%)</f>
        <v>178229</v>
      </c>
    </row>
    <row r="261" spans="1:19" ht="39" x14ac:dyDescent="0.5">
      <c r="A261" s="14" t="s">
        <v>16</v>
      </c>
      <c r="B261" s="186">
        <v>801460</v>
      </c>
      <c r="C261" s="15" t="s">
        <v>1251</v>
      </c>
      <c r="D261" s="14"/>
      <c r="E261" s="187">
        <v>0.86999999999999988</v>
      </c>
      <c r="F261" s="187">
        <f t="shared" si="44"/>
        <v>64800</v>
      </c>
      <c r="G261" s="187">
        <f t="shared" si="45"/>
        <v>28560</v>
      </c>
      <c r="H261" s="187">
        <v>0.3</v>
      </c>
      <c r="I261" s="187">
        <f t="shared" si="49"/>
        <v>157890</v>
      </c>
      <c r="J261" s="187">
        <f t="shared" si="50"/>
        <v>64181.999999999993</v>
      </c>
      <c r="K261" s="187">
        <v>0.56999999999999995</v>
      </c>
      <c r="L261" s="187">
        <f t="shared" si="46"/>
        <v>92742</v>
      </c>
      <c r="M261" s="187">
        <f t="shared" si="47"/>
        <v>222690</v>
      </c>
      <c r="N261" s="187">
        <f t="shared" si="48"/>
        <v>157770.6</v>
      </c>
      <c r="O261" s="187">
        <v>0</v>
      </c>
      <c r="P261" s="187">
        <f t="shared" si="51"/>
        <v>63000</v>
      </c>
      <c r="Q261" s="187">
        <f t="shared" si="52"/>
        <v>136800</v>
      </c>
      <c r="R261" s="187">
        <f t="shared" si="53"/>
        <v>199800</v>
      </c>
      <c r="S261" s="187">
        <f t="shared" si="54"/>
        <v>134880.6</v>
      </c>
    </row>
    <row r="262" spans="1:19" ht="39" x14ac:dyDescent="0.5">
      <c r="A262" s="14" t="s">
        <v>49</v>
      </c>
      <c r="B262" s="186">
        <v>801461</v>
      </c>
      <c r="C262" s="15" t="s">
        <v>1252</v>
      </c>
      <c r="D262" s="14"/>
      <c r="E262" s="187">
        <v>1.45</v>
      </c>
      <c r="F262" s="187">
        <f t="shared" si="44"/>
        <v>54000</v>
      </c>
      <c r="G262" s="187">
        <f t="shared" si="45"/>
        <v>23800</v>
      </c>
      <c r="H262" s="187">
        <v>0.25</v>
      </c>
      <c r="I262" s="187">
        <f t="shared" si="49"/>
        <v>332400</v>
      </c>
      <c r="J262" s="187">
        <f t="shared" si="50"/>
        <v>135120</v>
      </c>
      <c r="K262" s="187">
        <v>1.2</v>
      </c>
      <c r="L262" s="187">
        <f t="shared" si="46"/>
        <v>158920</v>
      </c>
      <c r="M262" s="187">
        <f t="shared" si="47"/>
        <v>386400</v>
      </c>
      <c r="N262" s="187">
        <f t="shared" si="48"/>
        <v>275156</v>
      </c>
      <c r="O262" s="187">
        <v>0</v>
      </c>
      <c r="P262" s="187">
        <f t="shared" si="51"/>
        <v>52500</v>
      </c>
      <c r="Q262" s="187">
        <f t="shared" si="52"/>
        <v>288000</v>
      </c>
      <c r="R262" s="187">
        <f t="shared" si="53"/>
        <v>340500</v>
      </c>
      <c r="S262" s="187">
        <f t="shared" si="54"/>
        <v>229256</v>
      </c>
    </row>
    <row r="263" spans="1:19" ht="58.5" x14ac:dyDescent="0.5">
      <c r="A263" s="14" t="s">
        <v>16</v>
      </c>
      <c r="B263" s="186">
        <v>801465</v>
      </c>
      <c r="C263" s="15" t="s">
        <v>1253</v>
      </c>
      <c r="D263" s="14"/>
      <c r="E263" s="187">
        <v>0.98</v>
      </c>
      <c r="F263" s="187">
        <f t="shared" si="44"/>
        <v>73440</v>
      </c>
      <c r="G263" s="187">
        <f t="shared" si="45"/>
        <v>32368.000000000004</v>
      </c>
      <c r="H263" s="187">
        <v>0.34</v>
      </c>
      <c r="I263" s="187">
        <f t="shared" si="49"/>
        <v>177280</v>
      </c>
      <c r="J263" s="187">
        <f t="shared" si="50"/>
        <v>72064</v>
      </c>
      <c r="K263" s="187">
        <v>0.64</v>
      </c>
      <c r="L263" s="187">
        <f t="shared" si="46"/>
        <v>104432</v>
      </c>
      <c r="M263" s="187">
        <f t="shared" si="47"/>
        <v>250720</v>
      </c>
      <c r="N263" s="187">
        <f t="shared" si="48"/>
        <v>177617.6</v>
      </c>
      <c r="O263" s="187">
        <v>0</v>
      </c>
      <c r="P263" s="187">
        <f t="shared" si="51"/>
        <v>71400</v>
      </c>
      <c r="Q263" s="187">
        <f t="shared" si="52"/>
        <v>153600</v>
      </c>
      <c r="R263" s="187">
        <f t="shared" si="53"/>
        <v>225000</v>
      </c>
      <c r="S263" s="187">
        <f t="shared" si="54"/>
        <v>151897.60000000001</v>
      </c>
    </row>
    <row r="264" spans="1:19" ht="39" x14ac:dyDescent="0.5">
      <c r="A264" s="14" t="s">
        <v>16</v>
      </c>
      <c r="B264" s="186">
        <v>801470</v>
      </c>
      <c r="C264" s="15" t="s">
        <v>1254</v>
      </c>
      <c r="D264" s="14"/>
      <c r="E264" s="187">
        <v>0.98</v>
      </c>
      <c r="F264" s="187">
        <f t="shared" si="44"/>
        <v>73440</v>
      </c>
      <c r="G264" s="187">
        <f t="shared" si="45"/>
        <v>32368.000000000004</v>
      </c>
      <c r="H264" s="187">
        <v>0.34</v>
      </c>
      <c r="I264" s="187">
        <f t="shared" si="49"/>
        <v>177280</v>
      </c>
      <c r="J264" s="187">
        <f t="shared" si="50"/>
        <v>72064</v>
      </c>
      <c r="K264" s="187">
        <v>0.64</v>
      </c>
      <c r="L264" s="187">
        <f t="shared" si="46"/>
        <v>104432</v>
      </c>
      <c r="M264" s="187">
        <f t="shared" si="47"/>
        <v>250720</v>
      </c>
      <c r="N264" s="187">
        <f t="shared" si="48"/>
        <v>177617.6</v>
      </c>
      <c r="O264" s="187">
        <v>0</v>
      </c>
      <c r="P264" s="187">
        <f t="shared" si="51"/>
        <v>71400</v>
      </c>
      <c r="Q264" s="187">
        <f t="shared" si="52"/>
        <v>153600</v>
      </c>
      <c r="R264" s="187">
        <f t="shared" si="53"/>
        <v>225000</v>
      </c>
      <c r="S264" s="187">
        <f t="shared" si="54"/>
        <v>151897.60000000001</v>
      </c>
    </row>
    <row r="265" spans="1:19" ht="39" x14ac:dyDescent="0.5">
      <c r="A265" s="14" t="s">
        <v>16</v>
      </c>
      <c r="B265" s="186">
        <v>801475</v>
      </c>
      <c r="C265" s="15" t="s">
        <v>1255</v>
      </c>
      <c r="D265" s="14"/>
      <c r="E265" s="187">
        <v>0.98</v>
      </c>
      <c r="F265" s="187">
        <f t="shared" si="44"/>
        <v>73440</v>
      </c>
      <c r="G265" s="187">
        <f t="shared" si="45"/>
        <v>32368.000000000004</v>
      </c>
      <c r="H265" s="187">
        <v>0.34</v>
      </c>
      <c r="I265" s="187">
        <f t="shared" si="49"/>
        <v>177280</v>
      </c>
      <c r="J265" s="187">
        <f t="shared" si="50"/>
        <v>72064</v>
      </c>
      <c r="K265" s="187">
        <v>0.64</v>
      </c>
      <c r="L265" s="187">
        <f t="shared" si="46"/>
        <v>104432</v>
      </c>
      <c r="M265" s="187">
        <f t="shared" si="47"/>
        <v>250720</v>
      </c>
      <c r="N265" s="187">
        <f t="shared" si="48"/>
        <v>177617.6</v>
      </c>
      <c r="O265" s="187">
        <v>0</v>
      </c>
      <c r="P265" s="187">
        <f t="shared" si="51"/>
        <v>71400</v>
      </c>
      <c r="Q265" s="187">
        <f t="shared" si="52"/>
        <v>153600</v>
      </c>
      <c r="R265" s="187">
        <f t="shared" si="53"/>
        <v>225000</v>
      </c>
      <c r="S265" s="187">
        <f t="shared" si="54"/>
        <v>151897.60000000001</v>
      </c>
    </row>
    <row r="266" spans="1:19" ht="58.5" x14ac:dyDescent="0.5">
      <c r="A266" s="14" t="s">
        <v>16</v>
      </c>
      <c r="B266" s="186">
        <v>801480</v>
      </c>
      <c r="C266" s="15" t="s">
        <v>1256</v>
      </c>
      <c r="D266" s="14"/>
      <c r="E266" s="187">
        <v>1.1499999999999999</v>
      </c>
      <c r="F266" s="187">
        <f t="shared" si="44"/>
        <v>86400</v>
      </c>
      <c r="G266" s="187">
        <f t="shared" si="45"/>
        <v>38080</v>
      </c>
      <c r="H266" s="187">
        <v>0.4</v>
      </c>
      <c r="I266" s="187">
        <f t="shared" si="49"/>
        <v>207750</v>
      </c>
      <c r="J266" s="187">
        <f t="shared" si="50"/>
        <v>84450</v>
      </c>
      <c r="K266" s="187">
        <v>0.75</v>
      </c>
      <c r="L266" s="187">
        <f t="shared" si="46"/>
        <v>122530</v>
      </c>
      <c r="M266" s="187">
        <f t="shared" si="47"/>
        <v>294150</v>
      </c>
      <c r="N266" s="187">
        <f t="shared" si="48"/>
        <v>208379</v>
      </c>
      <c r="O266" s="187">
        <v>0</v>
      </c>
      <c r="P266" s="187">
        <f t="shared" si="51"/>
        <v>84000</v>
      </c>
      <c r="Q266" s="187">
        <f t="shared" si="52"/>
        <v>180000</v>
      </c>
      <c r="R266" s="187">
        <f t="shared" si="53"/>
        <v>264000</v>
      </c>
      <c r="S266" s="187">
        <f t="shared" si="54"/>
        <v>178229</v>
      </c>
    </row>
    <row r="267" spans="1:19" ht="39" x14ac:dyDescent="0.5">
      <c r="A267" s="14" t="s">
        <v>16</v>
      </c>
      <c r="B267" s="186">
        <v>801485</v>
      </c>
      <c r="C267" s="15" t="s">
        <v>1257</v>
      </c>
      <c r="D267" s="14"/>
      <c r="E267" s="187">
        <v>1.1499999999999999</v>
      </c>
      <c r="F267" s="187">
        <f t="shared" si="44"/>
        <v>86400</v>
      </c>
      <c r="G267" s="187">
        <f t="shared" si="45"/>
        <v>38080</v>
      </c>
      <c r="H267" s="187">
        <v>0.4</v>
      </c>
      <c r="I267" s="187">
        <f t="shared" si="49"/>
        <v>207750</v>
      </c>
      <c r="J267" s="187">
        <f t="shared" si="50"/>
        <v>84450</v>
      </c>
      <c r="K267" s="187">
        <v>0.75</v>
      </c>
      <c r="L267" s="187">
        <f t="shared" si="46"/>
        <v>122530</v>
      </c>
      <c r="M267" s="187">
        <f t="shared" si="47"/>
        <v>294150</v>
      </c>
      <c r="N267" s="187">
        <f t="shared" si="48"/>
        <v>208379</v>
      </c>
      <c r="O267" s="187">
        <v>0</v>
      </c>
      <c r="P267" s="187">
        <f t="shared" si="51"/>
        <v>84000</v>
      </c>
      <c r="Q267" s="187">
        <f t="shared" si="52"/>
        <v>180000</v>
      </c>
      <c r="R267" s="187">
        <f t="shared" si="53"/>
        <v>264000</v>
      </c>
      <c r="S267" s="187">
        <f t="shared" si="54"/>
        <v>178229</v>
      </c>
    </row>
    <row r="268" spans="1:19" ht="19.5" x14ac:dyDescent="0.5">
      <c r="A268" s="14" t="s">
        <v>16</v>
      </c>
      <c r="B268" s="186">
        <v>801486</v>
      </c>
      <c r="C268" s="15" t="s">
        <v>1258</v>
      </c>
      <c r="D268" s="14"/>
      <c r="E268" s="187">
        <v>1.1499999999999999</v>
      </c>
      <c r="F268" s="187">
        <f t="shared" si="44"/>
        <v>86400</v>
      </c>
      <c r="G268" s="187">
        <f t="shared" si="45"/>
        <v>38080</v>
      </c>
      <c r="H268" s="187">
        <v>0.4</v>
      </c>
      <c r="I268" s="187">
        <f t="shared" si="49"/>
        <v>207750</v>
      </c>
      <c r="J268" s="187">
        <f t="shared" si="50"/>
        <v>84450</v>
      </c>
      <c r="K268" s="187">
        <v>0.75</v>
      </c>
      <c r="L268" s="187">
        <f t="shared" si="46"/>
        <v>122530</v>
      </c>
      <c r="M268" s="187">
        <f t="shared" si="47"/>
        <v>294150</v>
      </c>
      <c r="N268" s="187">
        <f t="shared" si="48"/>
        <v>208379</v>
      </c>
      <c r="O268" s="187">
        <v>0</v>
      </c>
      <c r="P268" s="187">
        <f t="shared" si="51"/>
        <v>84000</v>
      </c>
      <c r="Q268" s="187">
        <f t="shared" si="52"/>
        <v>180000</v>
      </c>
      <c r="R268" s="187">
        <f t="shared" si="53"/>
        <v>264000</v>
      </c>
      <c r="S268" s="187">
        <f t="shared" si="54"/>
        <v>178229</v>
      </c>
    </row>
    <row r="269" spans="1:19" ht="39" x14ac:dyDescent="0.5">
      <c r="A269" s="14" t="s">
        <v>16</v>
      </c>
      <c r="B269" s="186">
        <v>801490</v>
      </c>
      <c r="C269" s="15" t="s">
        <v>1259</v>
      </c>
      <c r="D269" s="14"/>
      <c r="E269" s="187">
        <v>1.1499999999999999</v>
      </c>
      <c r="F269" s="187">
        <f t="shared" si="44"/>
        <v>86400</v>
      </c>
      <c r="G269" s="187">
        <f t="shared" si="45"/>
        <v>38080</v>
      </c>
      <c r="H269" s="187">
        <v>0.4</v>
      </c>
      <c r="I269" s="187">
        <f t="shared" si="49"/>
        <v>207750</v>
      </c>
      <c r="J269" s="187">
        <f t="shared" si="50"/>
        <v>84450</v>
      </c>
      <c r="K269" s="187">
        <v>0.75</v>
      </c>
      <c r="L269" s="187">
        <f t="shared" si="46"/>
        <v>122530</v>
      </c>
      <c r="M269" s="187">
        <f t="shared" si="47"/>
        <v>294150</v>
      </c>
      <c r="N269" s="187">
        <f t="shared" si="48"/>
        <v>208379</v>
      </c>
      <c r="O269" s="187">
        <v>0</v>
      </c>
      <c r="P269" s="187">
        <f t="shared" si="51"/>
        <v>84000</v>
      </c>
      <c r="Q269" s="187">
        <f t="shared" si="52"/>
        <v>180000</v>
      </c>
      <c r="R269" s="187">
        <f t="shared" si="53"/>
        <v>264000</v>
      </c>
      <c r="S269" s="187">
        <f t="shared" si="54"/>
        <v>178229</v>
      </c>
    </row>
    <row r="270" spans="1:19" ht="39" x14ac:dyDescent="0.5">
      <c r="A270" s="14" t="s">
        <v>16</v>
      </c>
      <c r="B270" s="186">
        <v>801495</v>
      </c>
      <c r="C270" s="15" t="s">
        <v>1260</v>
      </c>
      <c r="D270" s="14"/>
      <c r="E270" s="187">
        <v>1.1399999999999999</v>
      </c>
      <c r="F270" s="187">
        <f t="shared" si="44"/>
        <v>64800</v>
      </c>
      <c r="G270" s="187">
        <f t="shared" si="45"/>
        <v>28560</v>
      </c>
      <c r="H270" s="187">
        <v>0.3</v>
      </c>
      <c r="I270" s="187">
        <f t="shared" si="49"/>
        <v>232680</v>
      </c>
      <c r="J270" s="187">
        <f t="shared" si="50"/>
        <v>94584</v>
      </c>
      <c r="K270" s="187">
        <v>0.84</v>
      </c>
      <c r="L270" s="187">
        <f t="shared" si="46"/>
        <v>123144</v>
      </c>
      <c r="M270" s="187">
        <f t="shared" si="47"/>
        <v>297480</v>
      </c>
      <c r="N270" s="187">
        <f t="shared" si="48"/>
        <v>211279.2</v>
      </c>
      <c r="O270" s="187">
        <v>0</v>
      </c>
      <c r="P270" s="187">
        <f t="shared" si="51"/>
        <v>63000</v>
      </c>
      <c r="Q270" s="187">
        <f t="shared" si="52"/>
        <v>201600</v>
      </c>
      <c r="R270" s="187">
        <f t="shared" si="53"/>
        <v>264600</v>
      </c>
      <c r="S270" s="187">
        <f t="shared" si="54"/>
        <v>178399.2</v>
      </c>
    </row>
    <row r="271" spans="1:19" ht="39" x14ac:dyDescent="0.5">
      <c r="A271" s="14" t="s">
        <v>16</v>
      </c>
      <c r="B271" s="186">
        <v>801500</v>
      </c>
      <c r="C271" s="15" t="s">
        <v>1261</v>
      </c>
      <c r="D271" s="14"/>
      <c r="E271" s="187">
        <v>1.22</v>
      </c>
      <c r="F271" s="187">
        <f t="shared" si="44"/>
        <v>90720</v>
      </c>
      <c r="G271" s="187">
        <f t="shared" si="45"/>
        <v>39984</v>
      </c>
      <c r="H271" s="187">
        <v>0.42</v>
      </c>
      <c r="I271" s="187">
        <f t="shared" si="49"/>
        <v>221600</v>
      </c>
      <c r="J271" s="187">
        <f t="shared" si="50"/>
        <v>90080</v>
      </c>
      <c r="K271" s="187">
        <v>0.8</v>
      </c>
      <c r="L271" s="187">
        <f t="shared" si="46"/>
        <v>130064</v>
      </c>
      <c r="M271" s="187">
        <f t="shared" si="47"/>
        <v>312320</v>
      </c>
      <c r="N271" s="187">
        <f t="shared" si="48"/>
        <v>221275.2</v>
      </c>
      <c r="O271" s="187">
        <v>0</v>
      </c>
      <c r="P271" s="187">
        <f t="shared" si="51"/>
        <v>88200</v>
      </c>
      <c r="Q271" s="187">
        <f t="shared" si="52"/>
        <v>192000</v>
      </c>
      <c r="R271" s="187">
        <f t="shared" si="53"/>
        <v>280200</v>
      </c>
      <c r="S271" s="187">
        <f t="shared" si="54"/>
        <v>189155.20000000001</v>
      </c>
    </row>
    <row r="272" spans="1:19" ht="39" x14ac:dyDescent="0.5">
      <c r="A272" s="14" t="s">
        <v>16</v>
      </c>
      <c r="B272" s="186">
        <v>801505</v>
      </c>
      <c r="C272" s="15" t="s">
        <v>1262</v>
      </c>
      <c r="D272" s="14"/>
      <c r="E272" s="187">
        <v>1.21</v>
      </c>
      <c r="F272" s="187">
        <f t="shared" si="44"/>
        <v>79920</v>
      </c>
      <c r="G272" s="187">
        <f t="shared" si="45"/>
        <v>35224</v>
      </c>
      <c r="H272" s="187">
        <v>0.37</v>
      </c>
      <c r="I272" s="187">
        <f t="shared" si="49"/>
        <v>232680</v>
      </c>
      <c r="J272" s="187">
        <f t="shared" si="50"/>
        <v>94584</v>
      </c>
      <c r="K272" s="187">
        <v>0.84</v>
      </c>
      <c r="L272" s="187">
        <f t="shared" si="46"/>
        <v>129808</v>
      </c>
      <c r="M272" s="187">
        <f t="shared" si="47"/>
        <v>312600</v>
      </c>
      <c r="N272" s="187">
        <f t="shared" si="48"/>
        <v>221734.40000000002</v>
      </c>
      <c r="O272" s="187">
        <v>0</v>
      </c>
      <c r="P272" s="187">
        <f t="shared" si="51"/>
        <v>77700</v>
      </c>
      <c r="Q272" s="187">
        <f t="shared" si="52"/>
        <v>201600</v>
      </c>
      <c r="R272" s="187">
        <f t="shared" si="53"/>
        <v>279300</v>
      </c>
      <c r="S272" s="187">
        <f t="shared" si="54"/>
        <v>188434.40000000002</v>
      </c>
    </row>
    <row r="273" spans="1:19" ht="58.5" x14ac:dyDescent="0.5">
      <c r="A273" s="14" t="s">
        <v>16</v>
      </c>
      <c r="B273" s="186">
        <v>801510</v>
      </c>
      <c r="C273" s="15" t="s">
        <v>1263</v>
      </c>
      <c r="D273" s="14"/>
      <c r="E273" s="187">
        <v>1</v>
      </c>
      <c r="F273" s="187">
        <f t="shared" si="44"/>
        <v>21600</v>
      </c>
      <c r="G273" s="187">
        <f t="shared" si="45"/>
        <v>9520</v>
      </c>
      <c r="H273" s="187">
        <v>0.1</v>
      </c>
      <c r="I273" s="187">
        <f t="shared" si="49"/>
        <v>249300</v>
      </c>
      <c r="J273" s="187">
        <f t="shared" si="50"/>
        <v>101340</v>
      </c>
      <c r="K273" s="187">
        <v>0.9</v>
      </c>
      <c r="L273" s="187">
        <f t="shared" si="46"/>
        <v>110860</v>
      </c>
      <c r="M273" s="187">
        <f t="shared" si="47"/>
        <v>270900</v>
      </c>
      <c r="N273" s="187">
        <f t="shared" si="48"/>
        <v>193298</v>
      </c>
      <c r="O273" s="187">
        <v>0</v>
      </c>
      <c r="P273" s="187">
        <f t="shared" si="51"/>
        <v>21000</v>
      </c>
      <c r="Q273" s="187">
        <f t="shared" si="52"/>
        <v>216000</v>
      </c>
      <c r="R273" s="187">
        <f t="shared" si="53"/>
        <v>237000</v>
      </c>
      <c r="S273" s="187">
        <f t="shared" si="54"/>
        <v>159398</v>
      </c>
    </row>
    <row r="274" spans="1:19" ht="58.5" x14ac:dyDescent="0.5">
      <c r="A274" s="14" t="s">
        <v>16</v>
      </c>
      <c r="B274" s="186">
        <v>801515</v>
      </c>
      <c r="C274" s="15" t="s">
        <v>1264</v>
      </c>
      <c r="D274" s="14"/>
      <c r="E274" s="187">
        <v>1</v>
      </c>
      <c r="F274" s="187">
        <f t="shared" si="44"/>
        <v>21600</v>
      </c>
      <c r="G274" s="187">
        <f t="shared" si="45"/>
        <v>9520</v>
      </c>
      <c r="H274" s="187">
        <v>0.1</v>
      </c>
      <c r="I274" s="187">
        <f t="shared" si="49"/>
        <v>249300</v>
      </c>
      <c r="J274" s="187">
        <f t="shared" si="50"/>
        <v>101340</v>
      </c>
      <c r="K274" s="187">
        <v>0.9</v>
      </c>
      <c r="L274" s="187">
        <f t="shared" si="46"/>
        <v>110860</v>
      </c>
      <c r="M274" s="187">
        <f t="shared" si="47"/>
        <v>270900</v>
      </c>
      <c r="N274" s="187">
        <f t="shared" si="48"/>
        <v>193298</v>
      </c>
      <c r="O274" s="187">
        <v>0</v>
      </c>
      <c r="P274" s="187">
        <f t="shared" si="51"/>
        <v>21000</v>
      </c>
      <c r="Q274" s="187">
        <f t="shared" si="52"/>
        <v>216000</v>
      </c>
      <c r="R274" s="187">
        <f t="shared" si="53"/>
        <v>237000</v>
      </c>
      <c r="S274" s="187">
        <f t="shared" si="54"/>
        <v>159398</v>
      </c>
    </row>
    <row r="275" spans="1:19" ht="39" x14ac:dyDescent="0.5">
      <c r="A275" s="14" t="s">
        <v>16</v>
      </c>
      <c r="B275" s="186">
        <v>801520</v>
      </c>
      <c r="C275" s="15" t="s">
        <v>1265</v>
      </c>
      <c r="D275" s="14"/>
      <c r="E275" s="187">
        <v>1.18</v>
      </c>
      <c r="F275" s="187">
        <f t="shared" si="44"/>
        <v>88560</v>
      </c>
      <c r="G275" s="187">
        <f t="shared" si="45"/>
        <v>39032</v>
      </c>
      <c r="H275" s="187">
        <v>0.41</v>
      </c>
      <c r="I275" s="187">
        <f t="shared" si="49"/>
        <v>213290</v>
      </c>
      <c r="J275" s="187">
        <f t="shared" si="50"/>
        <v>86702</v>
      </c>
      <c r="K275" s="187">
        <v>0.77</v>
      </c>
      <c r="L275" s="187">
        <f t="shared" si="46"/>
        <v>125734</v>
      </c>
      <c r="M275" s="187">
        <f t="shared" si="47"/>
        <v>301850</v>
      </c>
      <c r="N275" s="187">
        <f t="shared" si="48"/>
        <v>213836.2</v>
      </c>
      <c r="O275" s="187">
        <v>0</v>
      </c>
      <c r="P275" s="187">
        <f t="shared" si="51"/>
        <v>86100</v>
      </c>
      <c r="Q275" s="187">
        <f t="shared" si="52"/>
        <v>184800</v>
      </c>
      <c r="R275" s="187">
        <f t="shared" si="53"/>
        <v>270900</v>
      </c>
      <c r="S275" s="187">
        <f t="shared" si="54"/>
        <v>182886.2</v>
      </c>
    </row>
    <row r="276" spans="1:19" ht="58.5" x14ac:dyDescent="0.5">
      <c r="A276" s="14" t="s">
        <v>16</v>
      </c>
      <c r="B276" s="186">
        <v>801525</v>
      </c>
      <c r="C276" s="15" t="s">
        <v>1266</v>
      </c>
      <c r="D276" s="14"/>
      <c r="E276" s="187">
        <v>1.6099999999999999</v>
      </c>
      <c r="F276" s="187">
        <f t="shared" si="44"/>
        <v>90720</v>
      </c>
      <c r="G276" s="187">
        <f t="shared" si="45"/>
        <v>39984</v>
      </c>
      <c r="H276" s="187">
        <v>0.42</v>
      </c>
      <c r="I276" s="187">
        <f t="shared" si="49"/>
        <v>329630</v>
      </c>
      <c r="J276" s="187">
        <f t="shared" si="50"/>
        <v>133994</v>
      </c>
      <c r="K276" s="187">
        <v>1.19</v>
      </c>
      <c r="L276" s="187">
        <f t="shared" si="46"/>
        <v>173978</v>
      </c>
      <c r="M276" s="187">
        <f t="shared" si="47"/>
        <v>420350</v>
      </c>
      <c r="N276" s="187">
        <f t="shared" si="48"/>
        <v>298565.40000000002</v>
      </c>
      <c r="O276" s="187">
        <v>0</v>
      </c>
      <c r="P276" s="187">
        <f t="shared" si="51"/>
        <v>88200</v>
      </c>
      <c r="Q276" s="187">
        <f t="shared" si="52"/>
        <v>285600</v>
      </c>
      <c r="R276" s="187">
        <f t="shared" si="53"/>
        <v>373800</v>
      </c>
      <c r="S276" s="187">
        <f t="shared" si="54"/>
        <v>252015.40000000002</v>
      </c>
    </row>
    <row r="277" spans="1:19" ht="39" x14ac:dyDescent="0.5">
      <c r="A277" s="14" t="s">
        <v>16</v>
      </c>
      <c r="B277" s="186">
        <v>801530</v>
      </c>
      <c r="C277" s="15" t="s">
        <v>1267</v>
      </c>
      <c r="D277" s="14"/>
      <c r="E277" s="187">
        <v>1.44</v>
      </c>
      <c r="F277" s="187">
        <f t="shared" si="44"/>
        <v>54000</v>
      </c>
      <c r="G277" s="187">
        <f t="shared" si="45"/>
        <v>23800</v>
      </c>
      <c r="H277" s="187">
        <v>0.25</v>
      </c>
      <c r="I277" s="187">
        <f t="shared" si="49"/>
        <v>329630</v>
      </c>
      <c r="J277" s="187">
        <f t="shared" si="50"/>
        <v>133994</v>
      </c>
      <c r="K277" s="187">
        <v>1.19</v>
      </c>
      <c r="L277" s="187">
        <f t="shared" si="46"/>
        <v>157794</v>
      </c>
      <c r="M277" s="187">
        <f t="shared" si="47"/>
        <v>383630</v>
      </c>
      <c r="N277" s="187">
        <f t="shared" si="48"/>
        <v>273174.2</v>
      </c>
      <c r="O277" s="187">
        <v>0</v>
      </c>
      <c r="P277" s="187">
        <f t="shared" si="51"/>
        <v>52500</v>
      </c>
      <c r="Q277" s="187">
        <f t="shared" si="52"/>
        <v>285600</v>
      </c>
      <c r="R277" s="187">
        <f t="shared" si="53"/>
        <v>338100</v>
      </c>
      <c r="S277" s="187">
        <f t="shared" si="54"/>
        <v>227644.2</v>
      </c>
    </row>
    <row r="278" spans="1:19" ht="39" x14ac:dyDescent="0.5">
      <c r="A278" s="14" t="s">
        <v>16</v>
      </c>
      <c r="B278" s="186">
        <v>801535</v>
      </c>
      <c r="C278" s="15" t="s">
        <v>1268</v>
      </c>
      <c r="D278" s="14"/>
      <c r="E278" s="187">
        <v>1.27</v>
      </c>
      <c r="F278" s="187">
        <f t="shared" si="44"/>
        <v>47520</v>
      </c>
      <c r="G278" s="187">
        <f t="shared" si="45"/>
        <v>20944</v>
      </c>
      <c r="H278" s="187">
        <v>0.22</v>
      </c>
      <c r="I278" s="187">
        <f t="shared" si="49"/>
        <v>290850</v>
      </c>
      <c r="J278" s="187">
        <f t="shared" si="50"/>
        <v>118230</v>
      </c>
      <c r="K278" s="187">
        <v>1.05</v>
      </c>
      <c r="L278" s="187">
        <f t="shared" si="46"/>
        <v>139174</v>
      </c>
      <c r="M278" s="187">
        <f t="shared" si="47"/>
        <v>338370</v>
      </c>
      <c r="N278" s="187">
        <f t="shared" si="48"/>
        <v>240948.2</v>
      </c>
      <c r="O278" s="187">
        <v>0</v>
      </c>
      <c r="P278" s="187">
        <f t="shared" si="51"/>
        <v>46200</v>
      </c>
      <c r="Q278" s="187">
        <f t="shared" si="52"/>
        <v>252000</v>
      </c>
      <c r="R278" s="187">
        <f t="shared" si="53"/>
        <v>298200</v>
      </c>
      <c r="S278" s="187">
        <f t="shared" si="54"/>
        <v>200778.2</v>
      </c>
    </row>
    <row r="279" spans="1:19" ht="39" x14ac:dyDescent="0.5">
      <c r="A279" s="14" t="s">
        <v>16</v>
      </c>
      <c r="B279" s="186">
        <v>801536</v>
      </c>
      <c r="C279" s="15" t="s">
        <v>1269</v>
      </c>
      <c r="D279" s="14"/>
      <c r="E279" s="187">
        <v>1.27</v>
      </c>
      <c r="F279" s="187">
        <f t="shared" si="44"/>
        <v>47520</v>
      </c>
      <c r="G279" s="187">
        <f t="shared" si="45"/>
        <v>20944</v>
      </c>
      <c r="H279" s="187">
        <v>0.22</v>
      </c>
      <c r="I279" s="187">
        <f t="shared" si="49"/>
        <v>290850</v>
      </c>
      <c r="J279" s="187">
        <f t="shared" si="50"/>
        <v>118230</v>
      </c>
      <c r="K279" s="187">
        <v>1.05</v>
      </c>
      <c r="L279" s="187">
        <f t="shared" si="46"/>
        <v>139174</v>
      </c>
      <c r="M279" s="187">
        <f t="shared" si="47"/>
        <v>338370</v>
      </c>
      <c r="N279" s="187">
        <f t="shared" si="48"/>
        <v>240948.2</v>
      </c>
      <c r="O279" s="187">
        <v>0</v>
      </c>
      <c r="P279" s="187">
        <f t="shared" si="51"/>
        <v>46200</v>
      </c>
      <c r="Q279" s="187">
        <f t="shared" si="52"/>
        <v>252000</v>
      </c>
      <c r="R279" s="187">
        <f t="shared" si="53"/>
        <v>298200</v>
      </c>
      <c r="S279" s="187">
        <f t="shared" si="54"/>
        <v>200778.2</v>
      </c>
    </row>
    <row r="280" spans="1:19" ht="39" x14ac:dyDescent="0.5">
      <c r="A280" s="14" t="s">
        <v>16</v>
      </c>
      <c r="B280" s="186">
        <v>801540</v>
      </c>
      <c r="C280" s="15" t="s">
        <v>1270</v>
      </c>
      <c r="D280" s="14"/>
      <c r="E280" s="187">
        <v>1.81</v>
      </c>
      <c r="F280" s="187">
        <f t="shared" si="44"/>
        <v>153360</v>
      </c>
      <c r="G280" s="187">
        <f t="shared" si="45"/>
        <v>67592</v>
      </c>
      <c r="H280" s="187">
        <v>0.71</v>
      </c>
      <c r="I280" s="187">
        <f t="shared" si="49"/>
        <v>304700</v>
      </c>
      <c r="J280" s="187">
        <f t="shared" si="50"/>
        <v>123860.00000000001</v>
      </c>
      <c r="K280" s="187">
        <v>1.1000000000000001</v>
      </c>
      <c r="L280" s="187">
        <f t="shared" si="46"/>
        <v>191452</v>
      </c>
      <c r="M280" s="187">
        <f t="shared" si="47"/>
        <v>458060</v>
      </c>
      <c r="N280" s="187">
        <f t="shared" si="48"/>
        <v>324043.59999999998</v>
      </c>
      <c r="O280" s="187">
        <v>0</v>
      </c>
      <c r="P280" s="187">
        <f t="shared" si="51"/>
        <v>149100</v>
      </c>
      <c r="Q280" s="187">
        <f t="shared" si="52"/>
        <v>264000</v>
      </c>
      <c r="R280" s="187">
        <f t="shared" si="53"/>
        <v>413100</v>
      </c>
      <c r="S280" s="187">
        <f t="shared" si="54"/>
        <v>279083.59999999998</v>
      </c>
    </row>
    <row r="281" spans="1:19" ht="58.5" x14ac:dyDescent="0.5">
      <c r="A281" s="14" t="s">
        <v>16</v>
      </c>
      <c r="B281" s="186">
        <v>801545</v>
      </c>
      <c r="C281" s="15" t="s">
        <v>1271</v>
      </c>
      <c r="D281" s="14"/>
      <c r="E281" s="187">
        <v>1.08</v>
      </c>
      <c r="F281" s="187">
        <f t="shared" si="44"/>
        <v>71280</v>
      </c>
      <c r="G281" s="187">
        <f t="shared" si="45"/>
        <v>31416</v>
      </c>
      <c r="H281" s="187">
        <v>0.33</v>
      </c>
      <c r="I281" s="187">
        <f t="shared" si="49"/>
        <v>207750</v>
      </c>
      <c r="J281" s="187">
        <f t="shared" si="50"/>
        <v>84450</v>
      </c>
      <c r="K281" s="187">
        <v>0.75</v>
      </c>
      <c r="L281" s="187">
        <f t="shared" si="46"/>
        <v>115866</v>
      </c>
      <c r="M281" s="187">
        <f t="shared" si="47"/>
        <v>279030</v>
      </c>
      <c r="N281" s="187">
        <f t="shared" si="48"/>
        <v>197923.8</v>
      </c>
      <c r="O281" s="187">
        <v>0</v>
      </c>
      <c r="P281" s="187">
        <f t="shared" si="51"/>
        <v>69300</v>
      </c>
      <c r="Q281" s="187">
        <f t="shared" si="52"/>
        <v>180000</v>
      </c>
      <c r="R281" s="187">
        <f t="shared" si="53"/>
        <v>249300</v>
      </c>
      <c r="S281" s="187">
        <f t="shared" si="54"/>
        <v>168193.8</v>
      </c>
    </row>
    <row r="282" spans="1:19" ht="39" x14ac:dyDescent="0.5">
      <c r="A282" s="14" t="s">
        <v>16</v>
      </c>
      <c r="B282" s="186">
        <v>801550</v>
      </c>
      <c r="C282" s="15" t="s">
        <v>1272</v>
      </c>
      <c r="D282" s="14"/>
      <c r="E282" s="187">
        <v>0.91999999999999993</v>
      </c>
      <c r="F282" s="187">
        <f t="shared" si="44"/>
        <v>75600</v>
      </c>
      <c r="G282" s="187">
        <f t="shared" si="45"/>
        <v>33320</v>
      </c>
      <c r="H282" s="187">
        <v>0.35</v>
      </c>
      <c r="I282" s="187">
        <f t="shared" si="49"/>
        <v>157890</v>
      </c>
      <c r="J282" s="187">
        <f t="shared" si="50"/>
        <v>64181.999999999993</v>
      </c>
      <c r="K282" s="187">
        <v>0.56999999999999995</v>
      </c>
      <c r="L282" s="187">
        <f t="shared" si="46"/>
        <v>97502</v>
      </c>
      <c r="M282" s="187">
        <f t="shared" si="47"/>
        <v>233490</v>
      </c>
      <c r="N282" s="187">
        <f t="shared" si="48"/>
        <v>165238.6</v>
      </c>
      <c r="O282" s="187">
        <v>0</v>
      </c>
      <c r="P282" s="187">
        <f t="shared" si="51"/>
        <v>73500</v>
      </c>
      <c r="Q282" s="187">
        <f t="shared" si="52"/>
        <v>136800</v>
      </c>
      <c r="R282" s="187">
        <f t="shared" si="53"/>
        <v>210300</v>
      </c>
      <c r="S282" s="187">
        <f t="shared" si="54"/>
        <v>142048.6</v>
      </c>
    </row>
    <row r="283" spans="1:19" ht="19.5" x14ac:dyDescent="0.5">
      <c r="A283" s="14" t="s">
        <v>16</v>
      </c>
      <c r="B283" s="186">
        <v>801551</v>
      </c>
      <c r="C283" s="15" t="s">
        <v>1273</v>
      </c>
      <c r="D283" s="14"/>
      <c r="E283" s="187">
        <v>0.91999999999999993</v>
      </c>
      <c r="F283" s="187">
        <f t="shared" si="44"/>
        <v>75600</v>
      </c>
      <c r="G283" s="187">
        <f t="shared" si="45"/>
        <v>33320</v>
      </c>
      <c r="H283" s="187">
        <v>0.35</v>
      </c>
      <c r="I283" s="187">
        <f t="shared" si="49"/>
        <v>157890</v>
      </c>
      <c r="J283" s="187">
        <f t="shared" si="50"/>
        <v>64181.999999999993</v>
      </c>
      <c r="K283" s="187">
        <v>0.56999999999999995</v>
      </c>
      <c r="L283" s="187">
        <f t="shared" si="46"/>
        <v>97502</v>
      </c>
      <c r="M283" s="187">
        <f t="shared" si="47"/>
        <v>233490</v>
      </c>
      <c r="N283" s="187">
        <f t="shared" si="48"/>
        <v>165238.6</v>
      </c>
      <c r="O283" s="187">
        <v>0</v>
      </c>
      <c r="P283" s="187">
        <f t="shared" si="51"/>
        <v>73500</v>
      </c>
      <c r="Q283" s="187">
        <f t="shared" si="52"/>
        <v>136800</v>
      </c>
      <c r="R283" s="187">
        <f t="shared" si="53"/>
        <v>210300</v>
      </c>
      <c r="S283" s="187">
        <f t="shared" si="54"/>
        <v>142048.6</v>
      </c>
    </row>
    <row r="284" spans="1:19" ht="58.5" x14ac:dyDescent="0.5">
      <c r="A284" s="14" t="s">
        <v>16</v>
      </c>
      <c r="B284" s="186">
        <v>801555</v>
      </c>
      <c r="C284" s="15" t="s">
        <v>1274</v>
      </c>
      <c r="D284" s="14"/>
      <c r="E284" s="187">
        <v>1</v>
      </c>
      <c r="F284" s="187">
        <f t="shared" si="44"/>
        <v>82080</v>
      </c>
      <c r="G284" s="187">
        <f t="shared" si="45"/>
        <v>36176</v>
      </c>
      <c r="H284" s="187">
        <v>0.38</v>
      </c>
      <c r="I284" s="187">
        <f t="shared" si="49"/>
        <v>171740</v>
      </c>
      <c r="J284" s="187">
        <f t="shared" si="50"/>
        <v>69812</v>
      </c>
      <c r="K284" s="187">
        <v>0.62</v>
      </c>
      <c r="L284" s="187">
        <f t="shared" si="46"/>
        <v>105988</v>
      </c>
      <c r="M284" s="187">
        <f t="shared" si="47"/>
        <v>253820</v>
      </c>
      <c r="N284" s="187">
        <f t="shared" si="48"/>
        <v>179628.40000000002</v>
      </c>
      <c r="O284" s="187">
        <v>0</v>
      </c>
      <c r="P284" s="187">
        <f t="shared" si="51"/>
        <v>79800</v>
      </c>
      <c r="Q284" s="187">
        <f t="shared" si="52"/>
        <v>148800</v>
      </c>
      <c r="R284" s="187">
        <f t="shared" si="53"/>
        <v>228600</v>
      </c>
      <c r="S284" s="187">
        <f t="shared" si="54"/>
        <v>154408.40000000002</v>
      </c>
    </row>
    <row r="285" spans="1:19" ht="78" x14ac:dyDescent="0.5">
      <c r="A285" s="14" t="s">
        <v>16</v>
      </c>
      <c r="B285" s="186">
        <v>801560</v>
      </c>
      <c r="C285" s="15" t="s">
        <v>1275</v>
      </c>
      <c r="D285" s="14" t="s">
        <v>1276</v>
      </c>
      <c r="E285" s="187">
        <v>0.89999999999999991</v>
      </c>
      <c r="F285" s="187">
        <f t="shared" si="44"/>
        <v>43200</v>
      </c>
      <c r="G285" s="187">
        <f t="shared" si="45"/>
        <v>19040</v>
      </c>
      <c r="H285" s="187">
        <v>0.2</v>
      </c>
      <c r="I285" s="187">
        <f t="shared" si="49"/>
        <v>193900</v>
      </c>
      <c r="J285" s="187">
        <f t="shared" si="50"/>
        <v>78820</v>
      </c>
      <c r="K285" s="187">
        <v>0.7</v>
      </c>
      <c r="L285" s="187">
        <f t="shared" si="46"/>
        <v>97860</v>
      </c>
      <c r="M285" s="187">
        <f t="shared" si="47"/>
        <v>237100</v>
      </c>
      <c r="N285" s="187">
        <f t="shared" si="48"/>
        <v>168598</v>
      </c>
      <c r="O285" s="187">
        <v>0</v>
      </c>
      <c r="P285" s="187">
        <f t="shared" si="51"/>
        <v>42000</v>
      </c>
      <c r="Q285" s="187">
        <f t="shared" si="52"/>
        <v>168000</v>
      </c>
      <c r="R285" s="187">
        <f t="shared" si="53"/>
        <v>210000</v>
      </c>
      <c r="S285" s="187">
        <f t="shared" si="54"/>
        <v>141498</v>
      </c>
    </row>
    <row r="286" spans="1:19" ht="19.5" x14ac:dyDescent="0.5">
      <c r="A286" s="14" t="s">
        <v>16</v>
      </c>
      <c r="B286" s="186">
        <v>801565</v>
      </c>
      <c r="C286" s="15" t="s">
        <v>1277</v>
      </c>
      <c r="D286" s="14"/>
      <c r="E286" s="187">
        <v>0.98</v>
      </c>
      <c r="F286" s="187">
        <f t="shared" si="44"/>
        <v>73440</v>
      </c>
      <c r="G286" s="187">
        <f t="shared" si="45"/>
        <v>32368.000000000004</v>
      </c>
      <c r="H286" s="187">
        <v>0.34</v>
      </c>
      <c r="I286" s="187">
        <f t="shared" si="49"/>
        <v>177280</v>
      </c>
      <c r="J286" s="187">
        <f t="shared" si="50"/>
        <v>72064</v>
      </c>
      <c r="K286" s="187">
        <v>0.64</v>
      </c>
      <c r="L286" s="187">
        <f t="shared" si="46"/>
        <v>104432</v>
      </c>
      <c r="M286" s="187">
        <f t="shared" si="47"/>
        <v>250720</v>
      </c>
      <c r="N286" s="187">
        <f t="shared" si="48"/>
        <v>177617.6</v>
      </c>
      <c r="O286" s="187">
        <v>0</v>
      </c>
      <c r="P286" s="187">
        <f t="shared" si="51"/>
        <v>71400</v>
      </c>
      <c r="Q286" s="187">
        <f t="shared" si="52"/>
        <v>153600</v>
      </c>
      <c r="R286" s="187">
        <f t="shared" si="53"/>
        <v>225000</v>
      </c>
      <c r="S286" s="187">
        <f t="shared" si="54"/>
        <v>151897.60000000001</v>
      </c>
    </row>
    <row r="287" spans="1:19" ht="19.5" x14ac:dyDescent="0.5">
      <c r="A287" s="14" t="s">
        <v>16</v>
      </c>
      <c r="B287" s="186">
        <v>801570</v>
      </c>
      <c r="C287" s="15" t="s">
        <v>1278</v>
      </c>
      <c r="D287" s="14"/>
      <c r="E287" s="187">
        <v>1.05</v>
      </c>
      <c r="F287" s="187">
        <f t="shared" si="44"/>
        <v>69120</v>
      </c>
      <c r="G287" s="187">
        <f t="shared" si="45"/>
        <v>30464</v>
      </c>
      <c r="H287" s="187">
        <v>0.32</v>
      </c>
      <c r="I287" s="187">
        <f t="shared" si="49"/>
        <v>202210</v>
      </c>
      <c r="J287" s="187">
        <f t="shared" si="50"/>
        <v>82198</v>
      </c>
      <c r="K287" s="187">
        <v>0.73</v>
      </c>
      <c r="L287" s="187">
        <f t="shared" si="46"/>
        <v>112662</v>
      </c>
      <c r="M287" s="187">
        <f t="shared" si="47"/>
        <v>271330</v>
      </c>
      <c r="N287" s="187">
        <f t="shared" si="48"/>
        <v>192466.6</v>
      </c>
      <c r="O287" s="187">
        <v>0</v>
      </c>
      <c r="P287" s="187">
        <f t="shared" si="51"/>
        <v>67200</v>
      </c>
      <c r="Q287" s="187">
        <f t="shared" si="52"/>
        <v>175200</v>
      </c>
      <c r="R287" s="187">
        <f t="shared" si="53"/>
        <v>242400</v>
      </c>
      <c r="S287" s="187">
        <f t="shared" si="54"/>
        <v>163536.6</v>
      </c>
    </row>
    <row r="288" spans="1:19" ht="39" x14ac:dyDescent="0.5">
      <c r="A288" s="14" t="s">
        <v>16</v>
      </c>
      <c r="B288" s="186">
        <v>801575</v>
      </c>
      <c r="C288" s="15" t="s">
        <v>1279</v>
      </c>
      <c r="D288" s="14"/>
      <c r="E288" s="187">
        <v>0.99</v>
      </c>
      <c r="F288" s="187">
        <f t="shared" si="44"/>
        <v>56160</v>
      </c>
      <c r="G288" s="187">
        <f t="shared" si="45"/>
        <v>24752</v>
      </c>
      <c r="H288" s="187">
        <v>0.26</v>
      </c>
      <c r="I288" s="187">
        <f t="shared" si="49"/>
        <v>202210</v>
      </c>
      <c r="J288" s="187">
        <f t="shared" si="50"/>
        <v>82198</v>
      </c>
      <c r="K288" s="187">
        <v>0.73</v>
      </c>
      <c r="L288" s="187">
        <f t="shared" si="46"/>
        <v>106950</v>
      </c>
      <c r="M288" s="187">
        <f t="shared" si="47"/>
        <v>258370</v>
      </c>
      <c r="N288" s="187">
        <f t="shared" si="48"/>
        <v>183505</v>
      </c>
      <c r="O288" s="187">
        <v>0</v>
      </c>
      <c r="P288" s="187">
        <f t="shared" si="51"/>
        <v>54600</v>
      </c>
      <c r="Q288" s="187">
        <f t="shared" si="52"/>
        <v>175200</v>
      </c>
      <c r="R288" s="187">
        <f t="shared" si="53"/>
        <v>229800</v>
      </c>
      <c r="S288" s="187">
        <f t="shared" si="54"/>
        <v>154935</v>
      </c>
    </row>
    <row r="289" spans="1:19" ht="19.5" x14ac:dyDescent="0.5">
      <c r="A289" s="14" t="s">
        <v>16</v>
      </c>
      <c r="B289" s="186">
        <v>801580</v>
      </c>
      <c r="C289" s="15" t="s">
        <v>1280</v>
      </c>
      <c r="D289" s="14"/>
      <c r="E289" s="187">
        <v>1.18</v>
      </c>
      <c r="F289" s="187">
        <f t="shared" si="44"/>
        <v>97200</v>
      </c>
      <c r="G289" s="187">
        <f t="shared" si="45"/>
        <v>42840</v>
      </c>
      <c r="H289" s="187">
        <v>0.45</v>
      </c>
      <c r="I289" s="187">
        <f t="shared" si="49"/>
        <v>202210</v>
      </c>
      <c r="J289" s="187">
        <f t="shared" si="50"/>
        <v>82198</v>
      </c>
      <c r="K289" s="187">
        <v>0.73</v>
      </c>
      <c r="L289" s="187">
        <f t="shared" si="46"/>
        <v>125038</v>
      </c>
      <c r="M289" s="187">
        <f t="shared" si="47"/>
        <v>299410</v>
      </c>
      <c r="N289" s="187">
        <f t="shared" si="48"/>
        <v>211883.40000000002</v>
      </c>
      <c r="O289" s="187">
        <v>0</v>
      </c>
      <c r="P289" s="187">
        <f t="shared" si="51"/>
        <v>94500</v>
      </c>
      <c r="Q289" s="187">
        <f t="shared" si="52"/>
        <v>175200</v>
      </c>
      <c r="R289" s="187">
        <f t="shared" si="53"/>
        <v>269700</v>
      </c>
      <c r="S289" s="187">
        <f t="shared" si="54"/>
        <v>182173.40000000002</v>
      </c>
    </row>
    <row r="290" spans="1:19" ht="39" x14ac:dyDescent="0.5">
      <c r="A290" s="14" t="s">
        <v>16</v>
      </c>
      <c r="B290" s="186">
        <v>801585</v>
      </c>
      <c r="C290" s="15" t="s">
        <v>1281</v>
      </c>
      <c r="D290" s="14"/>
      <c r="E290" s="187">
        <v>1.1199999999999999</v>
      </c>
      <c r="F290" s="187">
        <f t="shared" si="44"/>
        <v>62639.999999999993</v>
      </c>
      <c r="G290" s="187">
        <f t="shared" si="45"/>
        <v>27607.999999999996</v>
      </c>
      <c r="H290" s="187">
        <v>0.28999999999999998</v>
      </c>
      <c r="I290" s="187">
        <f t="shared" si="49"/>
        <v>229910</v>
      </c>
      <c r="J290" s="187">
        <f t="shared" si="50"/>
        <v>93458</v>
      </c>
      <c r="K290" s="187">
        <v>0.83</v>
      </c>
      <c r="L290" s="187">
        <f t="shared" si="46"/>
        <v>121066</v>
      </c>
      <c r="M290" s="187">
        <f t="shared" si="47"/>
        <v>292550</v>
      </c>
      <c r="N290" s="187">
        <f t="shared" si="48"/>
        <v>207803.8</v>
      </c>
      <c r="O290" s="187">
        <v>0</v>
      </c>
      <c r="P290" s="187">
        <f t="shared" si="51"/>
        <v>60899.999999999993</v>
      </c>
      <c r="Q290" s="187">
        <f t="shared" si="52"/>
        <v>199200</v>
      </c>
      <c r="R290" s="187">
        <f t="shared" si="53"/>
        <v>260100</v>
      </c>
      <c r="S290" s="187">
        <f t="shared" si="54"/>
        <v>175353.8</v>
      </c>
    </row>
    <row r="291" spans="1:19" ht="39" x14ac:dyDescent="0.5">
      <c r="A291" s="14" t="s">
        <v>16</v>
      </c>
      <c r="B291" s="186">
        <v>801590</v>
      </c>
      <c r="C291" s="15" t="s">
        <v>1282</v>
      </c>
      <c r="D291" s="14"/>
      <c r="E291" s="187">
        <v>0.98</v>
      </c>
      <c r="F291" s="187">
        <f t="shared" si="44"/>
        <v>73440</v>
      </c>
      <c r="G291" s="187">
        <f t="shared" si="45"/>
        <v>32368.000000000004</v>
      </c>
      <c r="H291" s="187">
        <v>0.34</v>
      </c>
      <c r="I291" s="187">
        <f t="shared" si="49"/>
        <v>177280</v>
      </c>
      <c r="J291" s="187">
        <f t="shared" si="50"/>
        <v>72064</v>
      </c>
      <c r="K291" s="187">
        <v>0.64</v>
      </c>
      <c r="L291" s="187">
        <f t="shared" si="46"/>
        <v>104432</v>
      </c>
      <c r="M291" s="187">
        <f t="shared" si="47"/>
        <v>250720</v>
      </c>
      <c r="N291" s="187">
        <f t="shared" si="48"/>
        <v>177617.6</v>
      </c>
      <c r="O291" s="187">
        <v>0</v>
      </c>
      <c r="P291" s="187">
        <f t="shared" si="51"/>
        <v>71400</v>
      </c>
      <c r="Q291" s="187">
        <f t="shared" si="52"/>
        <v>153600</v>
      </c>
      <c r="R291" s="187">
        <f t="shared" si="53"/>
        <v>225000</v>
      </c>
      <c r="S291" s="187">
        <f t="shared" si="54"/>
        <v>151897.60000000001</v>
      </c>
    </row>
    <row r="292" spans="1:19" ht="39" x14ac:dyDescent="0.5">
      <c r="A292" s="14" t="s">
        <v>16</v>
      </c>
      <c r="B292" s="186">
        <v>801595</v>
      </c>
      <c r="C292" s="15" t="s">
        <v>1283</v>
      </c>
      <c r="D292" s="14"/>
      <c r="E292" s="187">
        <v>1.81</v>
      </c>
      <c r="F292" s="187">
        <f t="shared" si="44"/>
        <v>153360</v>
      </c>
      <c r="G292" s="187">
        <f t="shared" si="45"/>
        <v>67592</v>
      </c>
      <c r="H292" s="187">
        <v>0.71</v>
      </c>
      <c r="I292" s="187">
        <f t="shared" si="49"/>
        <v>304700</v>
      </c>
      <c r="J292" s="187">
        <f t="shared" si="50"/>
        <v>123860.00000000001</v>
      </c>
      <c r="K292" s="187">
        <v>1.1000000000000001</v>
      </c>
      <c r="L292" s="187">
        <f t="shared" si="46"/>
        <v>191452</v>
      </c>
      <c r="M292" s="187">
        <f t="shared" si="47"/>
        <v>458060</v>
      </c>
      <c r="N292" s="187">
        <f t="shared" si="48"/>
        <v>324043.59999999998</v>
      </c>
      <c r="O292" s="187">
        <v>0</v>
      </c>
      <c r="P292" s="187">
        <f t="shared" si="51"/>
        <v>149100</v>
      </c>
      <c r="Q292" s="187">
        <f t="shared" si="52"/>
        <v>264000</v>
      </c>
      <c r="R292" s="187">
        <f t="shared" si="53"/>
        <v>413100</v>
      </c>
      <c r="S292" s="187">
        <f t="shared" si="54"/>
        <v>279083.59999999998</v>
      </c>
    </row>
    <row r="293" spans="1:19" ht="39" x14ac:dyDescent="0.5">
      <c r="A293" s="14" t="s">
        <v>16</v>
      </c>
      <c r="B293" s="186">
        <v>801600</v>
      </c>
      <c r="C293" s="15" t="s">
        <v>1284</v>
      </c>
      <c r="D293" s="14"/>
      <c r="E293" s="187">
        <v>1.1600000000000001</v>
      </c>
      <c r="F293" s="187">
        <f t="shared" si="44"/>
        <v>51840</v>
      </c>
      <c r="G293" s="187">
        <f t="shared" si="45"/>
        <v>22848</v>
      </c>
      <c r="H293" s="187">
        <v>0.24</v>
      </c>
      <c r="I293" s="187">
        <f t="shared" si="49"/>
        <v>254840</v>
      </c>
      <c r="J293" s="187">
        <f t="shared" si="50"/>
        <v>103592</v>
      </c>
      <c r="K293" s="187">
        <v>0.92</v>
      </c>
      <c r="L293" s="187">
        <f t="shared" si="46"/>
        <v>126440</v>
      </c>
      <c r="M293" s="187">
        <f t="shared" si="47"/>
        <v>306680</v>
      </c>
      <c r="N293" s="187">
        <f t="shared" si="48"/>
        <v>218172</v>
      </c>
      <c r="O293" s="187">
        <v>0</v>
      </c>
      <c r="P293" s="187">
        <f t="shared" si="51"/>
        <v>50400</v>
      </c>
      <c r="Q293" s="187">
        <f t="shared" si="52"/>
        <v>220800</v>
      </c>
      <c r="R293" s="187">
        <f t="shared" si="53"/>
        <v>271200</v>
      </c>
      <c r="S293" s="187">
        <f t="shared" si="54"/>
        <v>182692</v>
      </c>
    </row>
    <row r="294" spans="1:19" ht="58.5" x14ac:dyDescent="0.5">
      <c r="A294" s="14" t="s">
        <v>16</v>
      </c>
      <c r="B294" s="186">
        <v>801605</v>
      </c>
      <c r="C294" s="15" t="s">
        <v>1285</v>
      </c>
      <c r="D294" s="14"/>
      <c r="E294" s="187">
        <v>1.5499999999999998</v>
      </c>
      <c r="F294" s="187">
        <f t="shared" si="44"/>
        <v>75600</v>
      </c>
      <c r="G294" s="187">
        <f t="shared" si="45"/>
        <v>33320</v>
      </c>
      <c r="H294" s="187">
        <v>0.35</v>
      </c>
      <c r="I294" s="187">
        <f t="shared" si="49"/>
        <v>332400</v>
      </c>
      <c r="J294" s="187">
        <f t="shared" si="50"/>
        <v>135120</v>
      </c>
      <c r="K294" s="187">
        <v>1.2</v>
      </c>
      <c r="L294" s="187">
        <f t="shared" si="46"/>
        <v>168440</v>
      </c>
      <c r="M294" s="187">
        <f t="shared" si="47"/>
        <v>408000</v>
      </c>
      <c r="N294" s="187">
        <f t="shared" si="48"/>
        <v>290092</v>
      </c>
      <c r="O294" s="187">
        <v>0</v>
      </c>
      <c r="P294" s="187">
        <f t="shared" si="51"/>
        <v>73500</v>
      </c>
      <c r="Q294" s="187">
        <f t="shared" si="52"/>
        <v>288000</v>
      </c>
      <c r="R294" s="187">
        <f t="shared" si="53"/>
        <v>361500</v>
      </c>
      <c r="S294" s="187">
        <f t="shared" si="54"/>
        <v>243592</v>
      </c>
    </row>
    <row r="295" spans="1:19" ht="117" x14ac:dyDescent="0.5">
      <c r="A295" s="14" t="s">
        <v>49</v>
      </c>
      <c r="B295" s="186">
        <v>801610</v>
      </c>
      <c r="C295" s="15" t="s">
        <v>1286</v>
      </c>
      <c r="D295" s="14" t="s">
        <v>1287</v>
      </c>
      <c r="E295" s="187">
        <v>1.33</v>
      </c>
      <c r="F295" s="187">
        <f t="shared" si="44"/>
        <v>49680</v>
      </c>
      <c r="G295" s="187">
        <f t="shared" si="45"/>
        <v>21896</v>
      </c>
      <c r="H295" s="187">
        <v>0.23</v>
      </c>
      <c r="I295" s="187">
        <f t="shared" si="49"/>
        <v>304700</v>
      </c>
      <c r="J295" s="187">
        <f t="shared" si="50"/>
        <v>123860.00000000001</v>
      </c>
      <c r="K295" s="187">
        <v>1.1000000000000001</v>
      </c>
      <c r="L295" s="187">
        <f t="shared" si="46"/>
        <v>145756</v>
      </c>
      <c r="M295" s="187">
        <f t="shared" si="47"/>
        <v>354380</v>
      </c>
      <c r="N295" s="187">
        <f t="shared" si="48"/>
        <v>252350.8</v>
      </c>
      <c r="O295" s="187">
        <v>0</v>
      </c>
      <c r="P295" s="187">
        <f t="shared" si="51"/>
        <v>48300</v>
      </c>
      <c r="Q295" s="187">
        <f t="shared" si="52"/>
        <v>264000</v>
      </c>
      <c r="R295" s="187">
        <f t="shared" si="53"/>
        <v>312300</v>
      </c>
      <c r="S295" s="187">
        <f t="shared" si="54"/>
        <v>210270.8</v>
      </c>
    </row>
    <row r="296" spans="1:19" ht="39" x14ac:dyDescent="0.5">
      <c r="A296" s="14" t="s">
        <v>49</v>
      </c>
      <c r="B296" s="186">
        <v>801615</v>
      </c>
      <c r="C296" s="15" t="s">
        <v>1288</v>
      </c>
      <c r="D296" s="14"/>
      <c r="E296" s="187">
        <v>1.4300000000000002</v>
      </c>
      <c r="F296" s="187">
        <f t="shared" si="44"/>
        <v>84240</v>
      </c>
      <c r="G296" s="187">
        <f t="shared" si="45"/>
        <v>37128</v>
      </c>
      <c r="H296" s="187">
        <v>0.39</v>
      </c>
      <c r="I296" s="187">
        <f t="shared" si="49"/>
        <v>288080</v>
      </c>
      <c r="J296" s="187">
        <f t="shared" si="50"/>
        <v>117104</v>
      </c>
      <c r="K296" s="187">
        <v>1.04</v>
      </c>
      <c r="L296" s="187">
        <f t="shared" si="46"/>
        <v>154232</v>
      </c>
      <c r="M296" s="187">
        <f t="shared" si="47"/>
        <v>372320</v>
      </c>
      <c r="N296" s="187">
        <f t="shared" si="48"/>
        <v>264357.59999999998</v>
      </c>
      <c r="O296" s="187">
        <v>0</v>
      </c>
      <c r="P296" s="187">
        <f t="shared" si="51"/>
        <v>81900</v>
      </c>
      <c r="Q296" s="187">
        <f t="shared" si="52"/>
        <v>249600</v>
      </c>
      <c r="R296" s="187">
        <f t="shared" si="53"/>
        <v>331500</v>
      </c>
      <c r="S296" s="187">
        <f t="shared" si="54"/>
        <v>223537.6</v>
      </c>
    </row>
    <row r="297" spans="1:19" ht="39" x14ac:dyDescent="0.5">
      <c r="A297" s="14" t="s">
        <v>49</v>
      </c>
      <c r="B297" s="186">
        <v>801620</v>
      </c>
      <c r="C297" s="15" t="s">
        <v>1289</v>
      </c>
      <c r="D297" s="14"/>
      <c r="E297" s="187">
        <v>1.81</v>
      </c>
      <c r="F297" s="187">
        <f t="shared" si="44"/>
        <v>153360</v>
      </c>
      <c r="G297" s="187">
        <f t="shared" si="45"/>
        <v>67592</v>
      </c>
      <c r="H297" s="187">
        <v>0.71</v>
      </c>
      <c r="I297" s="187">
        <f t="shared" si="49"/>
        <v>304700</v>
      </c>
      <c r="J297" s="187">
        <f t="shared" si="50"/>
        <v>123860.00000000001</v>
      </c>
      <c r="K297" s="187">
        <v>1.1000000000000001</v>
      </c>
      <c r="L297" s="187">
        <f t="shared" si="46"/>
        <v>191452</v>
      </c>
      <c r="M297" s="187">
        <f t="shared" si="47"/>
        <v>458060</v>
      </c>
      <c r="N297" s="187">
        <f t="shared" si="48"/>
        <v>324043.59999999998</v>
      </c>
      <c r="O297" s="187">
        <v>0</v>
      </c>
      <c r="P297" s="187">
        <f t="shared" si="51"/>
        <v>149100</v>
      </c>
      <c r="Q297" s="187">
        <f t="shared" si="52"/>
        <v>264000</v>
      </c>
      <c r="R297" s="187">
        <f t="shared" si="53"/>
        <v>413100</v>
      </c>
      <c r="S297" s="187">
        <f t="shared" si="54"/>
        <v>279083.59999999998</v>
      </c>
    </row>
    <row r="298" spans="1:19" ht="117" x14ac:dyDescent="0.5">
      <c r="A298" s="14" t="s">
        <v>49</v>
      </c>
      <c r="B298" s="186">
        <v>801625</v>
      </c>
      <c r="C298" s="15" t="s">
        <v>1290</v>
      </c>
      <c r="D298" s="14" t="s">
        <v>1287</v>
      </c>
      <c r="E298" s="187">
        <v>1.81</v>
      </c>
      <c r="F298" s="187">
        <f t="shared" si="44"/>
        <v>153360</v>
      </c>
      <c r="G298" s="187">
        <f t="shared" si="45"/>
        <v>67592</v>
      </c>
      <c r="H298" s="187">
        <v>0.71</v>
      </c>
      <c r="I298" s="187">
        <f t="shared" si="49"/>
        <v>304700</v>
      </c>
      <c r="J298" s="187">
        <f t="shared" si="50"/>
        <v>123860.00000000001</v>
      </c>
      <c r="K298" s="187">
        <v>1.1000000000000001</v>
      </c>
      <c r="L298" s="187">
        <f t="shared" si="46"/>
        <v>191452</v>
      </c>
      <c r="M298" s="187">
        <f t="shared" si="47"/>
        <v>458060</v>
      </c>
      <c r="N298" s="187">
        <f t="shared" si="48"/>
        <v>324043.59999999998</v>
      </c>
      <c r="O298" s="187">
        <v>0</v>
      </c>
      <c r="P298" s="187">
        <f t="shared" si="51"/>
        <v>149100</v>
      </c>
      <c r="Q298" s="187">
        <f t="shared" si="52"/>
        <v>264000</v>
      </c>
      <c r="R298" s="187">
        <f t="shared" si="53"/>
        <v>413100</v>
      </c>
      <c r="S298" s="187">
        <f t="shared" si="54"/>
        <v>279083.59999999998</v>
      </c>
    </row>
    <row r="299" spans="1:19" ht="117" x14ac:dyDescent="0.5">
      <c r="A299" s="14" t="s">
        <v>49</v>
      </c>
      <c r="B299" s="186">
        <v>801800</v>
      </c>
      <c r="C299" s="15" t="s">
        <v>1291</v>
      </c>
      <c r="D299" s="14" t="s">
        <v>1292</v>
      </c>
      <c r="E299" s="187">
        <v>1.81</v>
      </c>
      <c r="F299" s="187">
        <f t="shared" si="44"/>
        <v>153360</v>
      </c>
      <c r="G299" s="187">
        <f t="shared" si="45"/>
        <v>67592</v>
      </c>
      <c r="H299" s="187">
        <v>0.71</v>
      </c>
      <c r="I299" s="187">
        <f t="shared" si="49"/>
        <v>304700</v>
      </c>
      <c r="J299" s="187">
        <f t="shared" si="50"/>
        <v>123860.00000000001</v>
      </c>
      <c r="K299" s="187">
        <v>1.1000000000000001</v>
      </c>
      <c r="L299" s="187">
        <f t="shared" si="46"/>
        <v>191452</v>
      </c>
      <c r="M299" s="187">
        <f t="shared" si="47"/>
        <v>458060</v>
      </c>
      <c r="N299" s="187">
        <f t="shared" si="48"/>
        <v>324043.59999999998</v>
      </c>
      <c r="O299" s="187">
        <v>0</v>
      </c>
      <c r="P299" s="187">
        <f t="shared" si="51"/>
        <v>149100</v>
      </c>
      <c r="Q299" s="187">
        <f t="shared" si="52"/>
        <v>264000</v>
      </c>
      <c r="R299" s="187">
        <f t="shared" si="53"/>
        <v>413100</v>
      </c>
      <c r="S299" s="187">
        <f t="shared" si="54"/>
        <v>279083.59999999998</v>
      </c>
    </row>
    <row r="300" spans="1:19" ht="58.5" x14ac:dyDescent="0.5">
      <c r="A300" s="14" t="s">
        <v>16</v>
      </c>
      <c r="B300" s="186">
        <v>801805</v>
      </c>
      <c r="C300" s="15" t="s">
        <v>1293</v>
      </c>
      <c r="D300" s="14"/>
      <c r="E300" s="187">
        <v>1.56</v>
      </c>
      <c r="F300" s="187">
        <f t="shared" si="44"/>
        <v>164160</v>
      </c>
      <c r="G300" s="187">
        <f t="shared" si="45"/>
        <v>72352</v>
      </c>
      <c r="H300" s="187">
        <v>0.76</v>
      </c>
      <c r="I300" s="187">
        <f t="shared" si="49"/>
        <v>221600</v>
      </c>
      <c r="J300" s="187">
        <f t="shared" si="50"/>
        <v>90080</v>
      </c>
      <c r="K300" s="187">
        <v>0.8</v>
      </c>
      <c r="L300" s="187">
        <f t="shared" si="46"/>
        <v>162432</v>
      </c>
      <c r="M300" s="187">
        <f t="shared" si="47"/>
        <v>385760</v>
      </c>
      <c r="N300" s="187">
        <f t="shared" si="48"/>
        <v>272057.59999999998</v>
      </c>
      <c r="O300" s="187">
        <v>0</v>
      </c>
      <c r="P300" s="187">
        <f t="shared" si="51"/>
        <v>159600</v>
      </c>
      <c r="Q300" s="187">
        <f t="shared" si="52"/>
        <v>192000</v>
      </c>
      <c r="R300" s="187">
        <f t="shared" si="53"/>
        <v>351600</v>
      </c>
      <c r="S300" s="187">
        <f t="shared" si="54"/>
        <v>237897.60000000001</v>
      </c>
    </row>
    <row r="301" spans="1:19" ht="58.5" x14ac:dyDescent="0.5">
      <c r="A301" s="14" t="s">
        <v>16</v>
      </c>
      <c r="B301" s="186">
        <v>801806</v>
      </c>
      <c r="C301" s="15" t="s">
        <v>1294</v>
      </c>
      <c r="D301" s="14"/>
      <c r="E301" s="187">
        <v>1.56</v>
      </c>
      <c r="F301" s="187">
        <f t="shared" si="44"/>
        <v>164160</v>
      </c>
      <c r="G301" s="187">
        <f t="shared" si="45"/>
        <v>72352</v>
      </c>
      <c r="H301" s="187">
        <v>0.76</v>
      </c>
      <c r="I301" s="187">
        <f t="shared" si="49"/>
        <v>221600</v>
      </c>
      <c r="J301" s="187">
        <f t="shared" si="50"/>
        <v>90080</v>
      </c>
      <c r="K301" s="187">
        <v>0.8</v>
      </c>
      <c r="L301" s="187">
        <f t="shared" si="46"/>
        <v>162432</v>
      </c>
      <c r="M301" s="187">
        <f t="shared" si="47"/>
        <v>385760</v>
      </c>
      <c r="N301" s="187">
        <f t="shared" si="48"/>
        <v>272057.59999999998</v>
      </c>
      <c r="O301" s="187">
        <v>0</v>
      </c>
      <c r="P301" s="187">
        <f t="shared" si="51"/>
        <v>159600</v>
      </c>
      <c r="Q301" s="187">
        <f t="shared" si="52"/>
        <v>192000</v>
      </c>
      <c r="R301" s="187">
        <f t="shared" si="53"/>
        <v>351600</v>
      </c>
      <c r="S301" s="187">
        <f t="shared" si="54"/>
        <v>237897.60000000001</v>
      </c>
    </row>
    <row r="302" spans="1:19" ht="39" x14ac:dyDescent="0.5">
      <c r="A302" s="14" t="s">
        <v>16</v>
      </c>
      <c r="B302" s="186">
        <v>801810</v>
      </c>
      <c r="C302" s="15" t="s">
        <v>1295</v>
      </c>
      <c r="D302" s="14"/>
      <c r="E302" s="187">
        <v>1.25</v>
      </c>
      <c r="F302" s="187">
        <f t="shared" si="44"/>
        <v>116640.00000000001</v>
      </c>
      <c r="G302" s="187">
        <f t="shared" si="45"/>
        <v>51408</v>
      </c>
      <c r="H302" s="187">
        <v>0.54</v>
      </c>
      <c r="I302" s="187">
        <f t="shared" si="49"/>
        <v>196670</v>
      </c>
      <c r="J302" s="187">
        <f t="shared" si="50"/>
        <v>79946</v>
      </c>
      <c r="K302" s="187">
        <v>0.71</v>
      </c>
      <c r="L302" s="187">
        <f t="shared" si="46"/>
        <v>131354</v>
      </c>
      <c r="M302" s="187">
        <f t="shared" si="47"/>
        <v>313310</v>
      </c>
      <c r="N302" s="187">
        <f t="shared" si="48"/>
        <v>221362.2</v>
      </c>
      <c r="O302" s="187">
        <v>0</v>
      </c>
      <c r="P302" s="187">
        <f t="shared" si="51"/>
        <v>113400.00000000001</v>
      </c>
      <c r="Q302" s="187">
        <f t="shared" si="52"/>
        <v>170400</v>
      </c>
      <c r="R302" s="187">
        <f t="shared" si="53"/>
        <v>283800</v>
      </c>
      <c r="S302" s="187">
        <f t="shared" si="54"/>
        <v>191852.2</v>
      </c>
    </row>
    <row r="303" spans="1:19" ht="39" x14ac:dyDescent="0.5">
      <c r="A303" s="14" t="s">
        <v>16</v>
      </c>
      <c r="B303" s="186">
        <v>801815</v>
      </c>
      <c r="C303" s="15" t="s">
        <v>1296</v>
      </c>
      <c r="D303" s="14"/>
      <c r="E303" s="187">
        <v>1.81</v>
      </c>
      <c r="F303" s="187">
        <f t="shared" si="44"/>
        <v>153360</v>
      </c>
      <c r="G303" s="187">
        <f t="shared" si="45"/>
        <v>67592</v>
      </c>
      <c r="H303" s="187">
        <v>0.71</v>
      </c>
      <c r="I303" s="187">
        <f t="shared" si="49"/>
        <v>304700</v>
      </c>
      <c r="J303" s="187">
        <f t="shared" si="50"/>
        <v>123860.00000000001</v>
      </c>
      <c r="K303" s="187">
        <v>1.1000000000000001</v>
      </c>
      <c r="L303" s="187">
        <f t="shared" si="46"/>
        <v>191452</v>
      </c>
      <c r="M303" s="187">
        <f t="shared" si="47"/>
        <v>458060</v>
      </c>
      <c r="N303" s="187">
        <f t="shared" si="48"/>
        <v>324043.59999999998</v>
      </c>
      <c r="O303" s="187">
        <v>0</v>
      </c>
      <c r="P303" s="187">
        <f t="shared" si="51"/>
        <v>149100</v>
      </c>
      <c r="Q303" s="187">
        <f t="shared" si="52"/>
        <v>264000</v>
      </c>
      <c r="R303" s="187">
        <f t="shared" si="53"/>
        <v>413100</v>
      </c>
      <c r="S303" s="187">
        <f t="shared" si="54"/>
        <v>279083.59999999998</v>
      </c>
    </row>
    <row r="304" spans="1:19" ht="19.5" x14ac:dyDescent="0.5">
      <c r="A304" s="14" t="s">
        <v>16</v>
      </c>
      <c r="B304" s="186">
        <v>801820</v>
      </c>
      <c r="C304" s="15" t="s">
        <v>1297</v>
      </c>
      <c r="D304" s="14"/>
      <c r="E304" s="187">
        <v>1.75</v>
      </c>
      <c r="F304" s="187">
        <f t="shared" si="44"/>
        <v>164160</v>
      </c>
      <c r="G304" s="187">
        <f t="shared" si="45"/>
        <v>72352</v>
      </c>
      <c r="H304" s="187">
        <v>0.76</v>
      </c>
      <c r="I304" s="187">
        <f t="shared" si="49"/>
        <v>274230</v>
      </c>
      <c r="J304" s="187">
        <f t="shared" si="50"/>
        <v>111474</v>
      </c>
      <c r="K304" s="187">
        <v>0.99</v>
      </c>
      <c r="L304" s="187">
        <f t="shared" si="46"/>
        <v>183826</v>
      </c>
      <c r="M304" s="187">
        <f t="shared" si="47"/>
        <v>438390</v>
      </c>
      <c r="N304" s="187">
        <f t="shared" si="48"/>
        <v>309711.8</v>
      </c>
      <c r="O304" s="187">
        <v>0</v>
      </c>
      <c r="P304" s="187">
        <f t="shared" si="51"/>
        <v>159600</v>
      </c>
      <c r="Q304" s="187">
        <f t="shared" si="52"/>
        <v>237600</v>
      </c>
      <c r="R304" s="187">
        <f t="shared" si="53"/>
        <v>397200</v>
      </c>
      <c r="S304" s="187">
        <f t="shared" si="54"/>
        <v>268521.8</v>
      </c>
    </row>
    <row r="305" spans="1:19" ht="39" x14ac:dyDescent="0.5">
      <c r="A305" s="14" t="s">
        <v>16</v>
      </c>
      <c r="B305" s="186">
        <v>801825</v>
      </c>
      <c r="C305" s="15" t="s">
        <v>1298</v>
      </c>
      <c r="D305" s="14"/>
      <c r="E305" s="187">
        <v>1.42</v>
      </c>
      <c r="F305" s="187">
        <f t="shared" si="44"/>
        <v>114480</v>
      </c>
      <c r="G305" s="187">
        <f t="shared" si="45"/>
        <v>50456</v>
      </c>
      <c r="H305" s="187">
        <v>0.53</v>
      </c>
      <c r="I305" s="187">
        <f t="shared" si="49"/>
        <v>246530</v>
      </c>
      <c r="J305" s="187">
        <f t="shared" si="50"/>
        <v>100214</v>
      </c>
      <c r="K305" s="187">
        <v>0.89</v>
      </c>
      <c r="L305" s="187">
        <f t="shared" si="46"/>
        <v>150670</v>
      </c>
      <c r="M305" s="187">
        <f t="shared" si="47"/>
        <v>361010</v>
      </c>
      <c r="N305" s="187">
        <f t="shared" si="48"/>
        <v>255541</v>
      </c>
      <c r="O305" s="187">
        <v>0</v>
      </c>
      <c r="P305" s="187">
        <f t="shared" si="51"/>
        <v>111300</v>
      </c>
      <c r="Q305" s="187">
        <f t="shared" si="52"/>
        <v>213600</v>
      </c>
      <c r="R305" s="187">
        <f t="shared" si="53"/>
        <v>324900</v>
      </c>
      <c r="S305" s="187">
        <f t="shared" si="54"/>
        <v>219431</v>
      </c>
    </row>
    <row r="306" spans="1:19" ht="58.5" x14ac:dyDescent="0.5">
      <c r="A306" s="14" t="s">
        <v>16</v>
      </c>
      <c r="B306" s="186">
        <v>801830</v>
      </c>
      <c r="C306" s="15" t="s">
        <v>1299</v>
      </c>
      <c r="D306" s="14"/>
      <c r="E306" s="187">
        <v>1.22</v>
      </c>
      <c r="F306" s="187">
        <f t="shared" si="44"/>
        <v>71280</v>
      </c>
      <c r="G306" s="187">
        <f t="shared" si="45"/>
        <v>31416</v>
      </c>
      <c r="H306" s="187">
        <v>0.33</v>
      </c>
      <c r="I306" s="187">
        <f t="shared" si="49"/>
        <v>246530</v>
      </c>
      <c r="J306" s="187">
        <f t="shared" si="50"/>
        <v>100214</v>
      </c>
      <c r="K306" s="187">
        <v>0.89</v>
      </c>
      <c r="L306" s="187">
        <f t="shared" si="46"/>
        <v>131630</v>
      </c>
      <c r="M306" s="187">
        <f t="shared" si="47"/>
        <v>317810</v>
      </c>
      <c r="N306" s="187">
        <f t="shared" si="48"/>
        <v>225669</v>
      </c>
      <c r="O306" s="187">
        <v>0</v>
      </c>
      <c r="P306" s="187">
        <f t="shared" si="51"/>
        <v>69300</v>
      </c>
      <c r="Q306" s="187">
        <f t="shared" si="52"/>
        <v>213600</v>
      </c>
      <c r="R306" s="187">
        <f t="shared" si="53"/>
        <v>282900</v>
      </c>
      <c r="S306" s="187">
        <f t="shared" si="54"/>
        <v>190759</v>
      </c>
    </row>
    <row r="307" spans="1:19" ht="39" x14ac:dyDescent="0.5">
      <c r="A307" s="14" t="s">
        <v>16</v>
      </c>
      <c r="B307" s="186">
        <v>801835</v>
      </c>
      <c r="C307" s="15" t="s">
        <v>1300</v>
      </c>
      <c r="D307" s="14"/>
      <c r="E307" s="187">
        <v>1.81</v>
      </c>
      <c r="F307" s="187">
        <f t="shared" si="44"/>
        <v>153360</v>
      </c>
      <c r="G307" s="187">
        <f t="shared" si="45"/>
        <v>67592</v>
      </c>
      <c r="H307" s="187">
        <v>0.71</v>
      </c>
      <c r="I307" s="187">
        <f t="shared" si="49"/>
        <v>304700</v>
      </c>
      <c r="J307" s="187">
        <f t="shared" si="50"/>
        <v>123860.00000000001</v>
      </c>
      <c r="K307" s="187">
        <v>1.1000000000000001</v>
      </c>
      <c r="L307" s="187">
        <f t="shared" si="46"/>
        <v>191452</v>
      </c>
      <c r="M307" s="187">
        <f t="shared" si="47"/>
        <v>458060</v>
      </c>
      <c r="N307" s="187">
        <f t="shared" si="48"/>
        <v>324043.59999999998</v>
      </c>
      <c r="O307" s="187">
        <v>0</v>
      </c>
      <c r="P307" s="187">
        <f t="shared" si="51"/>
        <v>149100</v>
      </c>
      <c r="Q307" s="187">
        <f t="shared" si="52"/>
        <v>264000</v>
      </c>
      <c r="R307" s="187">
        <f t="shared" si="53"/>
        <v>413100</v>
      </c>
      <c r="S307" s="187">
        <f t="shared" si="54"/>
        <v>279083.59999999998</v>
      </c>
    </row>
    <row r="308" spans="1:19" ht="39" x14ac:dyDescent="0.5">
      <c r="A308" s="14" t="s">
        <v>16</v>
      </c>
      <c r="B308" s="186">
        <v>801840</v>
      </c>
      <c r="C308" s="15" t="s">
        <v>1301</v>
      </c>
      <c r="D308" s="14"/>
      <c r="E308" s="187">
        <v>1.81</v>
      </c>
      <c r="F308" s="187">
        <f t="shared" si="44"/>
        <v>153360</v>
      </c>
      <c r="G308" s="187">
        <f t="shared" si="45"/>
        <v>67592</v>
      </c>
      <c r="H308" s="187">
        <v>0.71</v>
      </c>
      <c r="I308" s="187">
        <f t="shared" si="49"/>
        <v>304700</v>
      </c>
      <c r="J308" s="187">
        <f t="shared" si="50"/>
        <v>123860.00000000001</v>
      </c>
      <c r="K308" s="187">
        <v>1.1000000000000001</v>
      </c>
      <c r="L308" s="187">
        <f t="shared" si="46"/>
        <v>191452</v>
      </c>
      <c r="M308" s="187">
        <f t="shared" si="47"/>
        <v>458060</v>
      </c>
      <c r="N308" s="187">
        <f t="shared" si="48"/>
        <v>324043.59999999998</v>
      </c>
      <c r="O308" s="187">
        <v>0</v>
      </c>
      <c r="P308" s="187">
        <f t="shared" si="51"/>
        <v>149100</v>
      </c>
      <c r="Q308" s="187">
        <f t="shared" si="52"/>
        <v>264000</v>
      </c>
      <c r="R308" s="187">
        <f t="shared" si="53"/>
        <v>413100</v>
      </c>
      <c r="S308" s="187">
        <f t="shared" si="54"/>
        <v>279083.59999999998</v>
      </c>
    </row>
    <row r="309" spans="1:19" ht="39" x14ac:dyDescent="0.5">
      <c r="A309" s="14" t="s">
        <v>16</v>
      </c>
      <c r="B309" s="186">
        <v>801845</v>
      </c>
      <c r="C309" s="15" t="s">
        <v>1302</v>
      </c>
      <c r="D309" s="14"/>
      <c r="E309" s="187">
        <v>1.81</v>
      </c>
      <c r="F309" s="187">
        <f t="shared" si="44"/>
        <v>153360</v>
      </c>
      <c r="G309" s="187">
        <f t="shared" si="45"/>
        <v>67592</v>
      </c>
      <c r="H309" s="187">
        <v>0.71</v>
      </c>
      <c r="I309" s="187">
        <f t="shared" si="49"/>
        <v>304700</v>
      </c>
      <c r="J309" s="187">
        <f t="shared" si="50"/>
        <v>123860.00000000001</v>
      </c>
      <c r="K309" s="187">
        <v>1.1000000000000001</v>
      </c>
      <c r="L309" s="187">
        <f t="shared" si="46"/>
        <v>191452</v>
      </c>
      <c r="M309" s="187">
        <f t="shared" si="47"/>
        <v>458060</v>
      </c>
      <c r="N309" s="187">
        <f t="shared" si="48"/>
        <v>324043.59999999998</v>
      </c>
      <c r="O309" s="187">
        <v>0</v>
      </c>
      <c r="P309" s="187">
        <f t="shared" si="51"/>
        <v>149100</v>
      </c>
      <c r="Q309" s="187">
        <f t="shared" si="52"/>
        <v>264000</v>
      </c>
      <c r="R309" s="187">
        <f t="shared" si="53"/>
        <v>413100</v>
      </c>
      <c r="S309" s="187">
        <f t="shared" si="54"/>
        <v>279083.59999999998</v>
      </c>
    </row>
    <row r="310" spans="1:19" ht="117" x14ac:dyDescent="0.5">
      <c r="A310" s="14" t="s">
        <v>49</v>
      </c>
      <c r="B310" s="186">
        <v>801850</v>
      </c>
      <c r="C310" s="15" t="s">
        <v>1303</v>
      </c>
      <c r="D310" s="14" t="s">
        <v>1304</v>
      </c>
      <c r="E310" s="187">
        <v>1.81</v>
      </c>
      <c r="F310" s="187">
        <f t="shared" si="44"/>
        <v>153360</v>
      </c>
      <c r="G310" s="187">
        <f t="shared" si="45"/>
        <v>67592</v>
      </c>
      <c r="H310" s="187">
        <v>0.71</v>
      </c>
      <c r="I310" s="187">
        <f t="shared" si="49"/>
        <v>304700</v>
      </c>
      <c r="J310" s="187">
        <f t="shared" si="50"/>
        <v>123860.00000000001</v>
      </c>
      <c r="K310" s="187">
        <v>1.1000000000000001</v>
      </c>
      <c r="L310" s="187">
        <f t="shared" si="46"/>
        <v>191452</v>
      </c>
      <c r="M310" s="187">
        <f t="shared" si="47"/>
        <v>458060</v>
      </c>
      <c r="N310" s="187">
        <f t="shared" si="48"/>
        <v>324043.59999999998</v>
      </c>
      <c r="O310" s="187">
        <v>0</v>
      </c>
      <c r="P310" s="187">
        <f t="shared" si="51"/>
        <v>149100</v>
      </c>
      <c r="Q310" s="187">
        <f t="shared" si="52"/>
        <v>264000</v>
      </c>
      <c r="R310" s="187">
        <f t="shared" si="53"/>
        <v>413100</v>
      </c>
      <c r="S310" s="187">
        <f t="shared" si="54"/>
        <v>279083.59999999998</v>
      </c>
    </row>
    <row r="311" spans="1:19" ht="19.5" x14ac:dyDescent="0.5">
      <c r="A311" s="14" t="s">
        <v>49</v>
      </c>
      <c r="B311" s="186">
        <v>801855</v>
      </c>
      <c r="C311" s="15" t="s">
        <v>1305</v>
      </c>
      <c r="D311" s="14"/>
      <c r="E311" s="187">
        <v>1.81</v>
      </c>
      <c r="F311" s="187">
        <f t="shared" si="44"/>
        <v>153360</v>
      </c>
      <c r="G311" s="187">
        <f t="shared" si="45"/>
        <v>67592</v>
      </c>
      <c r="H311" s="187">
        <v>0.71</v>
      </c>
      <c r="I311" s="187">
        <f t="shared" si="49"/>
        <v>304700</v>
      </c>
      <c r="J311" s="187">
        <f t="shared" si="50"/>
        <v>123860.00000000001</v>
      </c>
      <c r="K311" s="187">
        <v>1.1000000000000001</v>
      </c>
      <c r="L311" s="187">
        <f t="shared" si="46"/>
        <v>191452</v>
      </c>
      <c r="M311" s="187">
        <f t="shared" si="47"/>
        <v>458060</v>
      </c>
      <c r="N311" s="187">
        <f t="shared" si="48"/>
        <v>324043.59999999998</v>
      </c>
      <c r="O311" s="187">
        <v>0</v>
      </c>
      <c r="P311" s="187">
        <f t="shared" si="51"/>
        <v>149100</v>
      </c>
      <c r="Q311" s="187">
        <f t="shared" si="52"/>
        <v>264000</v>
      </c>
      <c r="R311" s="187">
        <f t="shared" si="53"/>
        <v>413100</v>
      </c>
      <c r="S311" s="187">
        <f t="shared" si="54"/>
        <v>279083.59999999998</v>
      </c>
    </row>
    <row r="312" spans="1:19" ht="39" x14ac:dyDescent="0.5">
      <c r="A312" s="14" t="s">
        <v>49</v>
      </c>
      <c r="B312" s="186">
        <v>801856</v>
      </c>
      <c r="C312" s="15" t="s">
        <v>1306</v>
      </c>
      <c r="D312" s="14"/>
      <c r="E312" s="187">
        <v>1</v>
      </c>
      <c r="F312" s="187">
        <f t="shared" si="44"/>
        <v>64800</v>
      </c>
      <c r="G312" s="187">
        <f t="shared" si="45"/>
        <v>28560</v>
      </c>
      <c r="H312" s="187">
        <v>0.3</v>
      </c>
      <c r="I312" s="187">
        <f t="shared" si="49"/>
        <v>193900</v>
      </c>
      <c r="J312" s="187">
        <f t="shared" si="50"/>
        <v>78820</v>
      </c>
      <c r="K312" s="187">
        <v>0.7</v>
      </c>
      <c r="L312" s="187">
        <f t="shared" si="46"/>
        <v>107380</v>
      </c>
      <c r="M312" s="187">
        <f t="shared" si="47"/>
        <v>258700</v>
      </c>
      <c r="N312" s="187">
        <f t="shared" si="48"/>
        <v>183534</v>
      </c>
      <c r="O312" s="187">
        <v>0</v>
      </c>
      <c r="P312" s="187">
        <f t="shared" si="51"/>
        <v>63000</v>
      </c>
      <c r="Q312" s="187">
        <f t="shared" si="52"/>
        <v>168000</v>
      </c>
      <c r="R312" s="187">
        <f t="shared" si="53"/>
        <v>231000</v>
      </c>
      <c r="S312" s="187">
        <f t="shared" si="54"/>
        <v>155834</v>
      </c>
    </row>
    <row r="313" spans="1:19" ht="39" x14ac:dyDescent="0.5">
      <c r="A313" s="14" t="s">
        <v>49</v>
      </c>
      <c r="B313" s="186">
        <v>801857</v>
      </c>
      <c r="C313" s="15" t="s">
        <v>1307</v>
      </c>
      <c r="D313" s="14"/>
      <c r="E313" s="187">
        <v>2.3000000000000003</v>
      </c>
      <c r="F313" s="187">
        <f t="shared" si="44"/>
        <v>43200</v>
      </c>
      <c r="G313" s="187">
        <f t="shared" si="45"/>
        <v>19040</v>
      </c>
      <c r="H313" s="187">
        <v>0.2</v>
      </c>
      <c r="I313" s="187">
        <f t="shared" si="49"/>
        <v>581700</v>
      </c>
      <c r="J313" s="187">
        <f t="shared" si="50"/>
        <v>236460</v>
      </c>
      <c r="K313" s="187">
        <v>2.1</v>
      </c>
      <c r="L313" s="187">
        <f t="shared" si="46"/>
        <v>255500</v>
      </c>
      <c r="M313" s="187">
        <f t="shared" si="47"/>
        <v>624900</v>
      </c>
      <c r="N313" s="187">
        <f t="shared" si="48"/>
        <v>446050</v>
      </c>
      <c r="O313" s="187">
        <v>0</v>
      </c>
      <c r="P313" s="187">
        <f t="shared" si="51"/>
        <v>42000</v>
      </c>
      <c r="Q313" s="187">
        <f t="shared" si="52"/>
        <v>504000</v>
      </c>
      <c r="R313" s="187">
        <f t="shared" si="53"/>
        <v>546000</v>
      </c>
      <c r="S313" s="187">
        <f t="shared" si="54"/>
        <v>367150</v>
      </c>
    </row>
    <row r="314" spans="1:19" ht="78" x14ac:dyDescent="0.5">
      <c r="A314" s="14" t="s">
        <v>16</v>
      </c>
      <c r="B314" s="186">
        <v>802000</v>
      </c>
      <c r="C314" s="15" t="s">
        <v>1308</v>
      </c>
      <c r="D314" s="14"/>
      <c r="E314" s="187">
        <v>0.33999999999999997</v>
      </c>
      <c r="F314" s="187">
        <f t="shared" si="44"/>
        <v>32400</v>
      </c>
      <c r="G314" s="187">
        <f t="shared" si="45"/>
        <v>14280</v>
      </c>
      <c r="H314" s="187">
        <v>0.15</v>
      </c>
      <c r="I314" s="187">
        <f t="shared" si="49"/>
        <v>52630</v>
      </c>
      <c r="J314" s="187">
        <f t="shared" si="50"/>
        <v>21394</v>
      </c>
      <c r="K314" s="187">
        <v>0.19</v>
      </c>
      <c r="L314" s="187">
        <f t="shared" si="46"/>
        <v>35674</v>
      </c>
      <c r="M314" s="187">
        <f t="shared" si="47"/>
        <v>85030</v>
      </c>
      <c r="N314" s="187">
        <f t="shared" si="48"/>
        <v>60058.2</v>
      </c>
      <c r="O314" s="187">
        <v>0</v>
      </c>
      <c r="P314" s="187">
        <f t="shared" si="51"/>
        <v>31500</v>
      </c>
      <c r="Q314" s="187">
        <f t="shared" si="52"/>
        <v>45600</v>
      </c>
      <c r="R314" s="187">
        <f t="shared" si="53"/>
        <v>77100</v>
      </c>
      <c r="S314" s="187">
        <f t="shared" si="54"/>
        <v>52128.2</v>
      </c>
    </row>
    <row r="315" spans="1:19" ht="39" x14ac:dyDescent="0.5">
      <c r="A315" s="14" t="s">
        <v>16</v>
      </c>
      <c r="B315" s="186">
        <v>802005</v>
      </c>
      <c r="C315" s="15" t="s">
        <v>1309</v>
      </c>
      <c r="D315" s="14"/>
      <c r="E315" s="187">
        <v>0.19</v>
      </c>
      <c r="F315" s="187">
        <f t="shared" si="44"/>
        <v>17280</v>
      </c>
      <c r="G315" s="187">
        <f t="shared" si="45"/>
        <v>7616</v>
      </c>
      <c r="H315" s="187">
        <v>0.08</v>
      </c>
      <c r="I315" s="187">
        <f t="shared" si="49"/>
        <v>30470</v>
      </c>
      <c r="J315" s="187">
        <f t="shared" si="50"/>
        <v>12386</v>
      </c>
      <c r="K315" s="187">
        <v>0.11</v>
      </c>
      <c r="L315" s="187">
        <f t="shared" si="46"/>
        <v>20002</v>
      </c>
      <c r="M315" s="187">
        <f t="shared" si="47"/>
        <v>47750</v>
      </c>
      <c r="N315" s="187">
        <f t="shared" si="48"/>
        <v>33748.6</v>
      </c>
      <c r="O315" s="187">
        <v>0</v>
      </c>
      <c r="P315" s="187">
        <f t="shared" si="51"/>
        <v>16800</v>
      </c>
      <c r="Q315" s="187">
        <f t="shared" si="52"/>
        <v>26400</v>
      </c>
      <c r="R315" s="187">
        <f t="shared" si="53"/>
        <v>43200</v>
      </c>
      <c r="S315" s="187">
        <f t="shared" si="54"/>
        <v>29198.6</v>
      </c>
    </row>
    <row r="316" spans="1:19" ht="19.5" x14ac:dyDescent="0.5">
      <c r="A316" s="14" t="s">
        <v>16</v>
      </c>
      <c r="B316" s="186">
        <v>802010</v>
      </c>
      <c r="C316" s="15" t="s">
        <v>1310</v>
      </c>
      <c r="D316" s="14"/>
      <c r="E316" s="187">
        <v>0.08</v>
      </c>
      <c r="F316" s="187">
        <f t="shared" si="44"/>
        <v>6480</v>
      </c>
      <c r="G316" s="187">
        <f t="shared" si="45"/>
        <v>2856</v>
      </c>
      <c r="H316" s="187">
        <v>0.03</v>
      </c>
      <c r="I316" s="187">
        <f t="shared" si="49"/>
        <v>13850</v>
      </c>
      <c r="J316" s="187">
        <f t="shared" si="50"/>
        <v>5630</v>
      </c>
      <c r="K316" s="187">
        <v>0.05</v>
      </c>
      <c r="L316" s="187">
        <f t="shared" si="46"/>
        <v>8486</v>
      </c>
      <c r="M316" s="187">
        <f t="shared" si="47"/>
        <v>20330</v>
      </c>
      <c r="N316" s="187">
        <f t="shared" si="48"/>
        <v>14389.8</v>
      </c>
      <c r="O316" s="187">
        <v>0</v>
      </c>
      <c r="P316" s="187">
        <f t="shared" si="51"/>
        <v>6300</v>
      </c>
      <c r="Q316" s="187">
        <f t="shared" si="52"/>
        <v>12000</v>
      </c>
      <c r="R316" s="187">
        <f t="shared" si="53"/>
        <v>18300</v>
      </c>
      <c r="S316" s="187">
        <f t="shared" si="54"/>
        <v>12359.8</v>
      </c>
    </row>
    <row r="317" spans="1:19" ht="19.5" x14ac:dyDescent="0.5">
      <c r="A317" s="14" t="s">
        <v>16</v>
      </c>
      <c r="B317" s="186">
        <v>802015</v>
      </c>
      <c r="C317" s="15" t="s">
        <v>1311</v>
      </c>
      <c r="D317" s="14"/>
      <c r="E317" s="187">
        <v>0.08</v>
      </c>
      <c r="F317" s="187">
        <f t="shared" si="44"/>
        <v>6480</v>
      </c>
      <c r="G317" s="187">
        <f t="shared" si="45"/>
        <v>2856</v>
      </c>
      <c r="H317" s="187">
        <v>0.03</v>
      </c>
      <c r="I317" s="187">
        <f t="shared" si="49"/>
        <v>13850</v>
      </c>
      <c r="J317" s="187">
        <f t="shared" si="50"/>
        <v>5630</v>
      </c>
      <c r="K317" s="187">
        <v>0.05</v>
      </c>
      <c r="L317" s="187">
        <f t="shared" si="46"/>
        <v>8486</v>
      </c>
      <c r="M317" s="187">
        <f t="shared" si="47"/>
        <v>20330</v>
      </c>
      <c r="N317" s="187">
        <f t="shared" si="48"/>
        <v>14389.8</v>
      </c>
      <c r="O317" s="187">
        <v>0</v>
      </c>
      <c r="P317" s="187">
        <f t="shared" si="51"/>
        <v>6300</v>
      </c>
      <c r="Q317" s="187">
        <f t="shared" si="52"/>
        <v>12000</v>
      </c>
      <c r="R317" s="187">
        <f t="shared" si="53"/>
        <v>18300</v>
      </c>
      <c r="S317" s="187">
        <f t="shared" si="54"/>
        <v>12359.8</v>
      </c>
    </row>
    <row r="318" spans="1:19" ht="19.5" x14ac:dyDescent="0.5">
      <c r="A318" s="14" t="s">
        <v>16</v>
      </c>
      <c r="B318" s="186">
        <v>802020</v>
      </c>
      <c r="C318" s="15" t="s">
        <v>1312</v>
      </c>
      <c r="D318" s="14"/>
      <c r="E318" s="187">
        <v>0.2</v>
      </c>
      <c r="F318" s="187">
        <f t="shared" si="44"/>
        <v>15120.000000000002</v>
      </c>
      <c r="G318" s="187">
        <f t="shared" si="45"/>
        <v>6664.0000000000009</v>
      </c>
      <c r="H318" s="187">
        <v>7.0000000000000007E-2</v>
      </c>
      <c r="I318" s="187">
        <f t="shared" si="49"/>
        <v>36010</v>
      </c>
      <c r="J318" s="187">
        <f t="shared" si="50"/>
        <v>14638</v>
      </c>
      <c r="K318" s="187">
        <v>0.13</v>
      </c>
      <c r="L318" s="187">
        <f t="shared" si="46"/>
        <v>21302</v>
      </c>
      <c r="M318" s="187">
        <f t="shared" si="47"/>
        <v>51130</v>
      </c>
      <c r="N318" s="187">
        <f t="shared" si="48"/>
        <v>36218.6</v>
      </c>
      <c r="O318" s="187">
        <v>0</v>
      </c>
      <c r="P318" s="187">
        <f t="shared" si="51"/>
        <v>14700.000000000002</v>
      </c>
      <c r="Q318" s="187">
        <f t="shared" si="52"/>
        <v>31200</v>
      </c>
      <c r="R318" s="187">
        <f t="shared" si="53"/>
        <v>45900</v>
      </c>
      <c r="S318" s="187">
        <f t="shared" si="54"/>
        <v>30988.6</v>
      </c>
    </row>
    <row r="319" spans="1:19" ht="19.5" x14ac:dyDescent="0.5">
      <c r="A319" s="14" t="s">
        <v>16</v>
      </c>
      <c r="B319" s="186">
        <v>802025</v>
      </c>
      <c r="C319" s="15" t="s">
        <v>1313</v>
      </c>
      <c r="D319" s="14"/>
      <c r="E319" s="187">
        <v>0.12</v>
      </c>
      <c r="F319" s="187">
        <f t="shared" si="44"/>
        <v>6480</v>
      </c>
      <c r="G319" s="187">
        <f t="shared" si="45"/>
        <v>2856</v>
      </c>
      <c r="H319" s="187">
        <v>0.03</v>
      </c>
      <c r="I319" s="187">
        <f t="shared" si="49"/>
        <v>24930</v>
      </c>
      <c r="J319" s="187">
        <f t="shared" si="50"/>
        <v>10134</v>
      </c>
      <c r="K319" s="187">
        <v>0.09</v>
      </c>
      <c r="L319" s="187">
        <f t="shared" si="46"/>
        <v>12990</v>
      </c>
      <c r="M319" s="187">
        <f t="shared" si="47"/>
        <v>31410</v>
      </c>
      <c r="N319" s="187">
        <f t="shared" si="48"/>
        <v>22317</v>
      </c>
      <c r="O319" s="187">
        <v>0</v>
      </c>
      <c r="P319" s="187">
        <f t="shared" si="51"/>
        <v>6300</v>
      </c>
      <c r="Q319" s="187">
        <f t="shared" si="52"/>
        <v>21600</v>
      </c>
      <c r="R319" s="187">
        <f t="shared" si="53"/>
        <v>27900</v>
      </c>
      <c r="S319" s="187">
        <f t="shared" si="54"/>
        <v>18807</v>
      </c>
    </row>
    <row r="320" spans="1:19" ht="39" x14ac:dyDescent="0.5">
      <c r="A320" s="14" t="s">
        <v>16</v>
      </c>
      <c r="B320" s="186">
        <v>802030</v>
      </c>
      <c r="C320" s="15" t="s">
        <v>1314</v>
      </c>
      <c r="D320" s="14"/>
      <c r="E320" s="187">
        <v>0.11000000000000001</v>
      </c>
      <c r="F320" s="187">
        <f t="shared" si="44"/>
        <v>8640</v>
      </c>
      <c r="G320" s="187">
        <f t="shared" si="45"/>
        <v>3808</v>
      </c>
      <c r="H320" s="187">
        <v>0.04</v>
      </c>
      <c r="I320" s="187">
        <f t="shared" si="49"/>
        <v>19390.000000000004</v>
      </c>
      <c r="J320" s="187">
        <f t="shared" si="50"/>
        <v>7882.0000000000009</v>
      </c>
      <c r="K320" s="187">
        <v>7.0000000000000007E-2</v>
      </c>
      <c r="L320" s="187">
        <f t="shared" si="46"/>
        <v>11690</v>
      </c>
      <c r="M320" s="187">
        <f t="shared" si="47"/>
        <v>28030.000000000004</v>
      </c>
      <c r="N320" s="187">
        <f t="shared" si="48"/>
        <v>19847.000000000004</v>
      </c>
      <c r="O320" s="187">
        <v>0</v>
      </c>
      <c r="P320" s="187">
        <f t="shared" si="51"/>
        <v>8400</v>
      </c>
      <c r="Q320" s="187">
        <f t="shared" si="52"/>
        <v>16800</v>
      </c>
      <c r="R320" s="187">
        <f t="shared" si="53"/>
        <v>25200</v>
      </c>
      <c r="S320" s="187">
        <f t="shared" si="54"/>
        <v>17017</v>
      </c>
    </row>
    <row r="321" spans="1:19" ht="19.5" x14ac:dyDescent="0.5">
      <c r="A321" s="14" t="s">
        <v>16</v>
      </c>
      <c r="B321" s="186">
        <v>802035</v>
      </c>
      <c r="C321" s="15" t="s">
        <v>1315</v>
      </c>
      <c r="D321" s="14"/>
      <c r="E321" s="187">
        <v>0.34</v>
      </c>
      <c r="F321" s="187">
        <f t="shared" si="44"/>
        <v>30240.000000000004</v>
      </c>
      <c r="G321" s="187">
        <f t="shared" si="45"/>
        <v>13328.000000000002</v>
      </c>
      <c r="H321" s="187">
        <v>0.14000000000000001</v>
      </c>
      <c r="I321" s="187">
        <f t="shared" si="49"/>
        <v>55400</v>
      </c>
      <c r="J321" s="187">
        <f t="shared" si="50"/>
        <v>22520</v>
      </c>
      <c r="K321" s="187">
        <v>0.2</v>
      </c>
      <c r="L321" s="187">
        <f t="shared" si="46"/>
        <v>35848</v>
      </c>
      <c r="M321" s="187">
        <f t="shared" si="47"/>
        <v>85640</v>
      </c>
      <c r="N321" s="187">
        <f t="shared" si="48"/>
        <v>60546.400000000001</v>
      </c>
      <c r="O321" s="187">
        <v>0</v>
      </c>
      <c r="P321" s="187">
        <f t="shared" si="51"/>
        <v>29400.000000000004</v>
      </c>
      <c r="Q321" s="187">
        <f t="shared" si="52"/>
        <v>48000</v>
      </c>
      <c r="R321" s="187">
        <f t="shared" si="53"/>
        <v>77400</v>
      </c>
      <c r="S321" s="187">
        <f t="shared" si="54"/>
        <v>52306.400000000001</v>
      </c>
    </row>
    <row r="322" spans="1:19" ht="39" x14ac:dyDescent="0.5">
      <c r="A322" s="14" t="s">
        <v>16</v>
      </c>
      <c r="B322" s="186">
        <v>802045</v>
      </c>
      <c r="C322" s="15" t="s">
        <v>1316</v>
      </c>
      <c r="D322" s="14"/>
      <c r="E322" s="187">
        <v>0.16</v>
      </c>
      <c r="F322" s="187">
        <f t="shared" si="44"/>
        <v>6480</v>
      </c>
      <c r="G322" s="187">
        <f t="shared" si="45"/>
        <v>2856</v>
      </c>
      <c r="H322" s="187">
        <v>0.03</v>
      </c>
      <c r="I322" s="187">
        <f t="shared" si="49"/>
        <v>36010</v>
      </c>
      <c r="J322" s="187">
        <f t="shared" si="50"/>
        <v>14638</v>
      </c>
      <c r="K322" s="187">
        <v>0.13</v>
      </c>
      <c r="L322" s="187">
        <f t="shared" si="46"/>
        <v>17494</v>
      </c>
      <c r="M322" s="187">
        <f t="shared" si="47"/>
        <v>42490</v>
      </c>
      <c r="N322" s="187">
        <f t="shared" si="48"/>
        <v>30244.2</v>
      </c>
      <c r="O322" s="187">
        <v>0</v>
      </c>
      <c r="P322" s="187">
        <f t="shared" si="51"/>
        <v>6300</v>
      </c>
      <c r="Q322" s="187">
        <f t="shared" si="52"/>
        <v>31200</v>
      </c>
      <c r="R322" s="187">
        <f t="shared" si="53"/>
        <v>37500</v>
      </c>
      <c r="S322" s="187">
        <f t="shared" si="54"/>
        <v>25254.2</v>
      </c>
    </row>
    <row r="323" spans="1:19" ht="39" x14ac:dyDescent="0.5">
      <c r="A323" s="14" t="s">
        <v>16</v>
      </c>
      <c r="B323" s="186">
        <v>802050</v>
      </c>
      <c r="C323" s="15" t="s">
        <v>1317</v>
      </c>
      <c r="D323" s="14"/>
      <c r="E323" s="187">
        <v>0.16</v>
      </c>
      <c r="F323" s="187">
        <f t="shared" ref="F323:F386" si="55">H323*216000</f>
        <v>6480</v>
      </c>
      <c r="G323" s="187">
        <f t="shared" ref="G323:G386" si="56">H323*95200</f>
        <v>2856</v>
      </c>
      <c r="H323" s="187">
        <v>0.03</v>
      </c>
      <c r="I323" s="187">
        <f t="shared" si="49"/>
        <v>36010</v>
      </c>
      <c r="J323" s="187">
        <f t="shared" si="50"/>
        <v>14638</v>
      </c>
      <c r="K323" s="187">
        <v>0.13</v>
      </c>
      <c r="L323" s="187">
        <f t="shared" ref="L323:L386" si="57">J323+G323</f>
        <v>17494</v>
      </c>
      <c r="M323" s="187">
        <f t="shared" ref="M323:M386" si="58">I323+F323</f>
        <v>42490</v>
      </c>
      <c r="N323" s="187">
        <f t="shared" ref="N323:N386" si="59">M323-(L323*70%)</f>
        <v>30244.2</v>
      </c>
      <c r="O323" s="187">
        <v>0</v>
      </c>
      <c r="P323" s="187">
        <f t="shared" si="51"/>
        <v>6300</v>
      </c>
      <c r="Q323" s="187">
        <f t="shared" si="52"/>
        <v>31200</v>
      </c>
      <c r="R323" s="187">
        <f t="shared" si="53"/>
        <v>37500</v>
      </c>
      <c r="S323" s="187">
        <f t="shared" si="54"/>
        <v>25254.2</v>
      </c>
    </row>
    <row r="324" spans="1:19" ht="39" x14ac:dyDescent="0.5">
      <c r="A324" s="14" t="s">
        <v>16</v>
      </c>
      <c r="B324" s="186">
        <v>802055</v>
      </c>
      <c r="C324" s="15" t="s">
        <v>1318</v>
      </c>
      <c r="D324" s="14"/>
      <c r="E324" s="187">
        <v>0.16999999999999998</v>
      </c>
      <c r="F324" s="187">
        <f t="shared" si="55"/>
        <v>10800</v>
      </c>
      <c r="G324" s="187">
        <f t="shared" si="56"/>
        <v>4760</v>
      </c>
      <c r="H324" s="187">
        <v>0.05</v>
      </c>
      <c r="I324" s="187">
        <f t="shared" ref="I324:I387" si="60">K324*277000</f>
        <v>33240</v>
      </c>
      <c r="J324" s="187">
        <f t="shared" ref="J324:J387" si="61">112600*K324</f>
        <v>13512</v>
      </c>
      <c r="K324" s="187">
        <v>0.12</v>
      </c>
      <c r="L324" s="187">
        <f t="shared" si="57"/>
        <v>18272</v>
      </c>
      <c r="M324" s="187">
        <f t="shared" si="58"/>
        <v>44040</v>
      </c>
      <c r="N324" s="187">
        <f t="shared" si="59"/>
        <v>31249.599999999999</v>
      </c>
      <c r="O324" s="187">
        <v>0</v>
      </c>
      <c r="P324" s="187">
        <f t="shared" ref="P324:P387" si="62">H324*210000</f>
        <v>10500</v>
      </c>
      <c r="Q324" s="187">
        <f t="shared" ref="Q324:Q387" si="63">K324*240000</f>
        <v>28800</v>
      </c>
      <c r="R324" s="187">
        <f t="shared" ref="R324:R387" si="64">P324+Q324</f>
        <v>39300</v>
      </c>
      <c r="S324" s="187">
        <f t="shared" ref="S324:S387" si="65">R324-(L324*70%)</f>
        <v>26509.599999999999</v>
      </c>
    </row>
    <row r="325" spans="1:19" ht="58.5" x14ac:dyDescent="0.5">
      <c r="A325" s="14" t="s">
        <v>16</v>
      </c>
      <c r="B325" s="186">
        <v>802060</v>
      </c>
      <c r="C325" s="15" t="s">
        <v>1319</v>
      </c>
      <c r="D325" s="14"/>
      <c r="E325" s="187">
        <v>0.21000000000000002</v>
      </c>
      <c r="F325" s="187">
        <f t="shared" si="55"/>
        <v>15120.000000000002</v>
      </c>
      <c r="G325" s="187">
        <f t="shared" si="56"/>
        <v>6664.0000000000009</v>
      </c>
      <c r="H325" s="187">
        <v>7.0000000000000007E-2</v>
      </c>
      <c r="I325" s="187">
        <f t="shared" si="60"/>
        <v>38780.000000000007</v>
      </c>
      <c r="J325" s="187">
        <f t="shared" si="61"/>
        <v>15764.000000000002</v>
      </c>
      <c r="K325" s="187">
        <v>0.14000000000000001</v>
      </c>
      <c r="L325" s="187">
        <f t="shared" si="57"/>
        <v>22428.000000000004</v>
      </c>
      <c r="M325" s="187">
        <f t="shared" si="58"/>
        <v>53900.000000000007</v>
      </c>
      <c r="N325" s="187">
        <f t="shared" si="59"/>
        <v>38200.400000000009</v>
      </c>
      <c r="O325" s="187">
        <v>0</v>
      </c>
      <c r="P325" s="187">
        <f t="shared" si="62"/>
        <v>14700.000000000002</v>
      </c>
      <c r="Q325" s="187">
        <f t="shared" si="63"/>
        <v>33600</v>
      </c>
      <c r="R325" s="187">
        <f t="shared" si="64"/>
        <v>48300</v>
      </c>
      <c r="S325" s="187">
        <f t="shared" si="65"/>
        <v>32600.399999999998</v>
      </c>
    </row>
    <row r="326" spans="1:19" ht="19.5" x14ac:dyDescent="0.5">
      <c r="A326" s="14" t="s">
        <v>16</v>
      </c>
      <c r="B326" s="186">
        <v>802065</v>
      </c>
      <c r="C326" s="15" t="s">
        <v>1320</v>
      </c>
      <c r="D326" s="14"/>
      <c r="E326" s="187">
        <v>0.17</v>
      </c>
      <c r="F326" s="187">
        <f t="shared" si="55"/>
        <v>6480</v>
      </c>
      <c r="G326" s="187">
        <f t="shared" si="56"/>
        <v>2856</v>
      </c>
      <c r="H326" s="187">
        <v>0.03</v>
      </c>
      <c r="I326" s="187">
        <f t="shared" si="60"/>
        <v>38780.000000000007</v>
      </c>
      <c r="J326" s="187">
        <f t="shared" si="61"/>
        <v>15764.000000000002</v>
      </c>
      <c r="K326" s="187">
        <v>0.14000000000000001</v>
      </c>
      <c r="L326" s="187">
        <f t="shared" si="57"/>
        <v>18620</v>
      </c>
      <c r="M326" s="187">
        <f t="shared" si="58"/>
        <v>45260.000000000007</v>
      </c>
      <c r="N326" s="187">
        <f t="shared" si="59"/>
        <v>32226.000000000007</v>
      </c>
      <c r="O326" s="187">
        <v>0</v>
      </c>
      <c r="P326" s="187">
        <f t="shared" si="62"/>
        <v>6300</v>
      </c>
      <c r="Q326" s="187">
        <f t="shared" si="63"/>
        <v>33600</v>
      </c>
      <c r="R326" s="187">
        <f t="shared" si="64"/>
        <v>39900</v>
      </c>
      <c r="S326" s="187">
        <f t="shared" si="65"/>
        <v>26866</v>
      </c>
    </row>
    <row r="327" spans="1:19" ht="78" x14ac:dyDescent="0.5">
      <c r="A327" s="14" t="s">
        <v>16</v>
      </c>
      <c r="B327" s="186">
        <v>802070</v>
      </c>
      <c r="C327" s="15" t="s">
        <v>1321</v>
      </c>
      <c r="D327" s="14"/>
      <c r="E327" s="187">
        <v>0.2</v>
      </c>
      <c r="F327" s="187">
        <f t="shared" si="55"/>
        <v>15120.000000000002</v>
      </c>
      <c r="G327" s="187">
        <f t="shared" si="56"/>
        <v>6664.0000000000009</v>
      </c>
      <c r="H327" s="187">
        <v>7.0000000000000007E-2</v>
      </c>
      <c r="I327" s="187">
        <f t="shared" si="60"/>
        <v>36010</v>
      </c>
      <c r="J327" s="187">
        <f t="shared" si="61"/>
        <v>14638</v>
      </c>
      <c r="K327" s="187">
        <v>0.13</v>
      </c>
      <c r="L327" s="187">
        <f t="shared" si="57"/>
        <v>21302</v>
      </c>
      <c r="M327" s="187">
        <f t="shared" si="58"/>
        <v>51130</v>
      </c>
      <c r="N327" s="187">
        <f t="shared" si="59"/>
        <v>36218.6</v>
      </c>
      <c r="O327" s="187">
        <v>0</v>
      </c>
      <c r="P327" s="187">
        <f t="shared" si="62"/>
        <v>14700.000000000002</v>
      </c>
      <c r="Q327" s="187">
        <f t="shared" si="63"/>
        <v>31200</v>
      </c>
      <c r="R327" s="187">
        <f t="shared" si="64"/>
        <v>45900</v>
      </c>
      <c r="S327" s="187">
        <f t="shared" si="65"/>
        <v>30988.6</v>
      </c>
    </row>
    <row r="328" spans="1:19" ht="39" x14ac:dyDescent="0.5">
      <c r="A328" s="14" t="s">
        <v>16</v>
      </c>
      <c r="B328" s="186">
        <v>802075</v>
      </c>
      <c r="C328" s="15" t="s">
        <v>1322</v>
      </c>
      <c r="D328" s="14"/>
      <c r="E328" s="187">
        <v>9.0000000000000011E-2</v>
      </c>
      <c r="F328" s="187">
        <f t="shared" si="55"/>
        <v>4320</v>
      </c>
      <c r="G328" s="187">
        <f t="shared" si="56"/>
        <v>1904</v>
      </c>
      <c r="H328" s="187">
        <v>0.02</v>
      </c>
      <c r="I328" s="187">
        <f t="shared" si="60"/>
        <v>19390.000000000004</v>
      </c>
      <c r="J328" s="187">
        <f t="shared" si="61"/>
        <v>7882.0000000000009</v>
      </c>
      <c r="K328" s="187">
        <v>7.0000000000000007E-2</v>
      </c>
      <c r="L328" s="187">
        <f t="shared" si="57"/>
        <v>9786</v>
      </c>
      <c r="M328" s="187">
        <f t="shared" si="58"/>
        <v>23710.000000000004</v>
      </c>
      <c r="N328" s="187">
        <f t="shared" si="59"/>
        <v>16859.800000000003</v>
      </c>
      <c r="O328" s="187">
        <v>0</v>
      </c>
      <c r="P328" s="187">
        <f t="shared" si="62"/>
        <v>4200</v>
      </c>
      <c r="Q328" s="187">
        <f t="shared" si="63"/>
        <v>16800</v>
      </c>
      <c r="R328" s="187">
        <f t="shared" si="64"/>
        <v>21000</v>
      </c>
      <c r="S328" s="187">
        <f t="shared" si="65"/>
        <v>14149.8</v>
      </c>
    </row>
    <row r="329" spans="1:19" ht="19.5" x14ac:dyDescent="0.5">
      <c r="A329" s="14" t="s">
        <v>16</v>
      </c>
      <c r="B329" s="186">
        <v>802080</v>
      </c>
      <c r="C329" s="15" t="s">
        <v>1323</v>
      </c>
      <c r="D329" s="14"/>
      <c r="E329" s="187">
        <v>0.81</v>
      </c>
      <c r="F329" s="187">
        <f t="shared" si="55"/>
        <v>36720</v>
      </c>
      <c r="G329" s="187">
        <f t="shared" si="56"/>
        <v>16184.000000000002</v>
      </c>
      <c r="H329" s="187">
        <v>0.17</v>
      </c>
      <c r="I329" s="187">
        <f t="shared" si="60"/>
        <v>177280</v>
      </c>
      <c r="J329" s="187">
        <f t="shared" si="61"/>
        <v>72064</v>
      </c>
      <c r="K329" s="187">
        <v>0.64</v>
      </c>
      <c r="L329" s="187">
        <f t="shared" si="57"/>
        <v>88248</v>
      </c>
      <c r="M329" s="187">
        <f t="shared" si="58"/>
        <v>214000</v>
      </c>
      <c r="N329" s="187">
        <f t="shared" si="59"/>
        <v>152226.4</v>
      </c>
      <c r="O329" s="187">
        <v>0</v>
      </c>
      <c r="P329" s="187">
        <f t="shared" si="62"/>
        <v>35700</v>
      </c>
      <c r="Q329" s="187">
        <f t="shared" si="63"/>
        <v>153600</v>
      </c>
      <c r="R329" s="187">
        <f t="shared" si="64"/>
        <v>189300</v>
      </c>
      <c r="S329" s="187">
        <f t="shared" si="65"/>
        <v>127526.39999999999</v>
      </c>
    </row>
    <row r="330" spans="1:19" ht="39" x14ac:dyDescent="0.5">
      <c r="A330" s="14" t="s">
        <v>16</v>
      </c>
      <c r="B330" s="186">
        <v>802085</v>
      </c>
      <c r="C330" s="15" t="s">
        <v>1324</v>
      </c>
      <c r="D330" s="14"/>
      <c r="E330" s="187">
        <v>0.81</v>
      </c>
      <c r="F330" s="187">
        <f t="shared" si="55"/>
        <v>36720</v>
      </c>
      <c r="G330" s="187">
        <f t="shared" si="56"/>
        <v>16184.000000000002</v>
      </c>
      <c r="H330" s="187">
        <v>0.17</v>
      </c>
      <c r="I330" s="187">
        <f t="shared" si="60"/>
        <v>177280</v>
      </c>
      <c r="J330" s="187">
        <f t="shared" si="61"/>
        <v>72064</v>
      </c>
      <c r="K330" s="187">
        <v>0.64</v>
      </c>
      <c r="L330" s="187">
        <f t="shared" si="57"/>
        <v>88248</v>
      </c>
      <c r="M330" s="187">
        <f t="shared" si="58"/>
        <v>214000</v>
      </c>
      <c r="N330" s="187">
        <f t="shared" si="59"/>
        <v>152226.4</v>
      </c>
      <c r="O330" s="187">
        <v>0</v>
      </c>
      <c r="P330" s="187">
        <f t="shared" si="62"/>
        <v>35700</v>
      </c>
      <c r="Q330" s="187">
        <f t="shared" si="63"/>
        <v>153600</v>
      </c>
      <c r="R330" s="187">
        <f t="shared" si="64"/>
        <v>189300</v>
      </c>
      <c r="S330" s="187">
        <f t="shared" si="65"/>
        <v>127526.39999999999</v>
      </c>
    </row>
    <row r="331" spans="1:19" ht="39" x14ac:dyDescent="0.5">
      <c r="A331" s="14" t="s">
        <v>16</v>
      </c>
      <c r="B331" s="186">
        <v>802090</v>
      </c>
      <c r="C331" s="15" t="s">
        <v>1325</v>
      </c>
      <c r="D331" s="14"/>
      <c r="E331" s="187">
        <v>0.81</v>
      </c>
      <c r="F331" s="187">
        <f t="shared" si="55"/>
        <v>36720</v>
      </c>
      <c r="G331" s="187">
        <f t="shared" si="56"/>
        <v>16184.000000000002</v>
      </c>
      <c r="H331" s="187">
        <v>0.17</v>
      </c>
      <c r="I331" s="187">
        <f t="shared" si="60"/>
        <v>177280</v>
      </c>
      <c r="J331" s="187">
        <f t="shared" si="61"/>
        <v>72064</v>
      </c>
      <c r="K331" s="187">
        <v>0.64</v>
      </c>
      <c r="L331" s="187">
        <f t="shared" si="57"/>
        <v>88248</v>
      </c>
      <c r="M331" s="187">
        <f t="shared" si="58"/>
        <v>214000</v>
      </c>
      <c r="N331" s="187">
        <f t="shared" si="59"/>
        <v>152226.4</v>
      </c>
      <c r="O331" s="187">
        <v>0</v>
      </c>
      <c r="P331" s="187">
        <f t="shared" si="62"/>
        <v>35700</v>
      </c>
      <c r="Q331" s="187">
        <f t="shared" si="63"/>
        <v>153600</v>
      </c>
      <c r="R331" s="187">
        <f t="shared" si="64"/>
        <v>189300</v>
      </c>
      <c r="S331" s="187">
        <f t="shared" si="65"/>
        <v>127526.39999999999</v>
      </c>
    </row>
    <row r="332" spans="1:19" ht="39" x14ac:dyDescent="0.5">
      <c r="A332" s="14" t="s">
        <v>49</v>
      </c>
      <c r="B332" s="186">
        <v>802095</v>
      </c>
      <c r="C332" s="15" t="s">
        <v>1326</v>
      </c>
      <c r="D332" s="14"/>
      <c r="E332" s="187">
        <v>0.2</v>
      </c>
      <c r="F332" s="187">
        <f t="shared" si="55"/>
        <v>15120.000000000002</v>
      </c>
      <c r="G332" s="187">
        <f t="shared" si="56"/>
        <v>6664.0000000000009</v>
      </c>
      <c r="H332" s="187">
        <v>7.0000000000000007E-2</v>
      </c>
      <c r="I332" s="187">
        <f t="shared" si="60"/>
        <v>36010</v>
      </c>
      <c r="J332" s="187">
        <f t="shared" si="61"/>
        <v>14638</v>
      </c>
      <c r="K332" s="187">
        <v>0.13</v>
      </c>
      <c r="L332" s="187">
        <f t="shared" si="57"/>
        <v>21302</v>
      </c>
      <c r="M332" s="187">
        <f t="shared" si="58"/>
        <v>51130</v>
      </c>
      <c r="N332" s="187">
        <f t="shared" si="59"/>
        <v>36218.6</v>
      </c>
      <c r="O332" s="187">
        <v>0</v>
      </c>
      <c r="P332" s="187">
        <f t="shared" si="62"/>
        <v>14700.000000000002</v>
      </c>
      <c r="Q332" s="187">
        <f t="shared" si="63"/>
        <v>31200</v>
      </c>
      <c r="R332" s="187">
        <f t="shared" si="64"/>
        <v>45900</v>
      </c>
      <c r="S332" s="187">
        <f t="shared" si="65"/>
        <v>30988.6</v>
      </c>
    </row>
    <row r="333" spans="1:19" ht="39" x14ac:dyDescent="0.5">
      <c r="A333" s="14" t="s">
        <v>16</v>
      </c>
      <c r="B333" s="186">
        <v>802200</v>
      </c>
      <c r="C333" s="15" t="s">
        <v>1327</v>
      </c>
      <c r="D333" s="14"/>
      <c r="E333" s="187">
        <v>0.11000000000000001</v>
      </c>
      <c r="F333" s="187">
        <f t="shared" si="55"/>
        <v>8640</v>
      </c>
      <c r="G333" s="187">
        <f t="shared" si="56"/>
        <v>3808</v>
      </c>
      <c r="H333" s="187">
        <v>0.04</v>
      </c>
      <c r="I333" s="187">
        <f t="shared" si="60"/>
        <v>19390.000000000004</v>
      </c>
      <c r="J333" s="187">
        <f t="shared" si="61"/>
        <v>7882.0000000000009</v>
      </c>
      <c r="K333" s="187">
        <v>7.0000000000000007E-2</v>
      </c>
      <c r="L333" s="187">
        <f t="shared" si="57"/>
        <v>11690</v>
      </c>
      <c r="M333" s="187">
        <f t="shared" si="58"/>
        <v>28030.000000000004</v>
      </c>
      <c r="N333" s="187">
        <f t="shared" si="59"/>
        <v>19847.000000000004</v>
      </c>
      <c r="O333" s="187">
        <v>0</v>
      </c>
      <c r="P333" s="187">
        <f t="shared" si="62"/>
        <v>8400</v>
      </c>
      <c r="Q333" s="187">
        <f t="shared" si="63"/>
        <v>16800</v>
      </c>
      <c r="R333" s="187">
        <f t="shared" si="64"/>
        <v>25200</v>
      </c>
      <c r="S333" s="187">
        <f t="shared" si="65"/>
        <v>17017</v>
      </c>
    </row>
    <row r="334" spans="1:19" ht="39" x14ac:dyDescent="0.5">
      <c r="A334" s="14" t="s">
        <v>16</v>
      </c>
      <c r="B334" s="186">
        <v>802205</v>
      </c>
      <c r="C334" s="15" t="s">
        <v>1328</v>
      </c>
      <c r="D334" s="14"/>
      <c r="E334" s="187">
        <v>0.16</v>
      </c>
      <c r="F334" s="187">
        <f t="shared" si="55"/>
        <v>10800</v>
      </c>
      <c r="G334" s="187">
        <f t="shared" si="56"/>
        <v>4760</v>
      </c>
      <c r="H334" s="187">
        <v>0.05</v>
      </c>
      <c r="I334" s="187">
        <f t="shared" si="60"/>
        <v>30470</v>
      </c>
      <c r="J334" s="187">
        <f t="shared" si="61"/>
        <v>12386</v>
      </c>
      <c r="K334" s="187">
        <v>0.11</v>
      </c>
      <c r="L334" s="187">
        <f t="shared" si="57"/>
        <v>17146</v>
      </c>
      <c r="M334" s="187">
        <f t="shared" si="58"/>
        <v>41270</v>
      </c>
      <c r="N334" s="187">
        <f t="shared" si="59"/>
        <v>29267.800000000003</v>
      </c>
      <c r="O334" s="187">
        <v>0</v>
      </c>
      <c r="P334" s="187">
        <f t="shared" si="62"/>
        <v>10500</v>
      </c>
      <c r="Q334" s="187">
        <f t="shared" si="63"/>
        <v>26400</v>
      </c>
      <c r="R334" s="187">
        <f t="shared" si="64"/>
        <v>36900</v>
      </c>
      <c r="S334" s="187">
        <f t="shared" si="65"/>
        <v>24897.800000000003</v>
      </c>
    </row>
    <row r="335" spans="1:19" ht="39" x14ac:dyDescent="0.5">
      <c r="A335" s="14" t="s">
        <v>16</v>
      </c>
      <c r="B335" s="186">
        <v>802210</v>
      </c>
      <c r="C335" s="15" t="s">
        <v>1329</v>
      </c>
      <c r="D335" s="14"/>
      <c r="E335" s="187">
        <v>0.15000000000000002</v>
      </c>
      <c r="F335" s="187">
        <f t="shared" si="55"/>
        <v>10800</v>
      </c>
      <c r="G335" s="187">
        <f t="shared" si="56"/>
        <v>4760</v>
      </c>
      <c r="H335" s="187">
        <v>0.05</v>
      </c>
      <c r="I335" s="187">
        <f t="shared" si="60"/>
        <v>27700</v>
      </c>
      <c r="J335" s="187">
        <f t="shared" si="61"/>
        <v>11260</v>
      </c>
      <c r="K335" s="187">
        <v>0.1</v>
      </c>
      <c r="L335" s="187">
        <f t="shared" si="57"/>
        <v>16020</v>
      </c>
      <c r="M335" s="187">
        <f t="shared" si="58"/>
        <v>38500</v>
      </c>
      <c r="N335" s="187">
        <f t="shared" si="59"/>
        <v>27286</v>
      </c>
      <c r="O335" s="187">
        <v>0</v>
      </c>
      <c r="P335" s="187">
        <f t="shared" si="62"/>
        <v>10500</v>
      </c>
      <c r="Q335" s="187">
        <f t="shared" si="63"/>
        <v>24000</v>
      </c>
      <c r="R335" s="187">
        <f t="shared" si="64"/>
        <v>34500</v>
      </c>
      <c r="S335" s="187">
        <f t="shared" si="65"/>
        <v>23286</v>
      </c>
    </row>
    <row r="336" spans="1:19" ht="39" x14ac:dyDescent="0.5">
      <c r="A336" s="14" t="s">
        <v>16</v>
      </c>
      <c r="B336" s="186">
        <v>802215</v>
      </c>
      <c r="C336" s="15" t="s">
        <v>1330</v>
      </c>
      <c r="D336" s="14"/>
      <c r="E336" s="187">
        <v>0.36</v>
      </c>
      <c r="F336" s="187">
        <f t="shared" si="55"/>
        <v>25920</v>
      </c>
      <c r="G336" s="187">
        <f t="shared" si="56"/>
        <v>11424</v>
      </c>
      <c r="H336" s="187">
        <v>0.12</v>
      </c>
      <c r="I336" s="187">
        <f t="shared" si="60"/>
        <v>66480</v>
      </c>
      <c r="J336" s="187">
        <f t="shared" si="61"/>
        <v>27024</v>
      </c>
      <c r="K336" s="187">
        <v>0.24</v>
      </c>
      <c r="L336" s="187">
        <f t="shared" si="57"/>
        <v>38448</v>
      </c>
      <c r="M336" s="187">
        <f t="shared" si="58"/>
        <v>92400</v>
      </c>
      <c r="N336" s="187">
        <f t="shared" si="59"/>
        <v>65486.400000000001</v>
      </c>
      <c r="O336" s="187">
        <v>0</v>
      </c>
      <c r="P336" s="187">
        <f t="shared" si="62"/>
        <v>25200</v>
      </c>
      <c r="Q336" s="187">
        <f t="shared" si="63"/>
        <v>57600</v>
      </c>
      <c r="R336" s="187">
        <f t="shared" si="64"/>
        <v>82800</v>
      </c>
      <c r="S336" s="187">
        <f t="shared" si="65"/>
        <v>55886.400000000001</v>
      </c>
    </row>
    <row r="337" spans="1:19" ht="39" x14ac:dyDescent="0.5">
      <c r="A337" s="14" t="s">
        <v>16</v>
      </c>
      <c r="B337" s="186">
        <v>802220</v>
      </c>
      <c r="C337" s="15" t="s">
        <v>1331</v>
      </c>
      <c r="D337" s="14"/>
      <c r="E337" s="187">
        <v>0.35</v>
      </c>
      <c r="F337" s="187">
        <f t="shared" si="55"/>
        <v>23760</v>
      </c>
      <c r="G337" s="187">
        <f t="shared" si="56"/>
        <v>10472</v>
      </c>
      <c r="H337" s="187">
        <v>0.11</v>
      </c>
      <c r="I337" s="187">
        <f t="shared" si="60"/>
        <v>66480</v>
      </c>
      <c r="J337" s="187">
        <f t="shared" si="61"/>
        <v>27024</v>
      </c>
      <c r="K337" s="187">
        <v>0.24</v>
      </c>
      <c r="L337" s="187">
        <f t="shared" si="57"/>
        <v>37496</v>
      </c>
      <c r="M337" s="187">
        <f t="shared" si="58"/>
        <v>90240</v>
      </c>
      <c r="N337" s="187">
        <f t="shared" si="59"/>
        <v>63992.800000000003</v>
      </c>
      <c r="O337" s="187">
        <v>0</v>
      </c>
      <c r="P337" s="187">
        <f t="shared" si="62"/>
        <v>23100</v>
      </c>
      <c r="Q337" s="187">
        <f t="shared" si="63"/>
        <v>57600</v>
      </c>
      <c r="R337" s="187">
        <f t="shared" si="64"/>
        <v>80700</v>
      </c>
      <c r="S337" s="187">
        <f t="shared" si="65"/>
        <v>54452.800000000003</v>
      </c>
    </row>
    <row r="338" spans="1:19" ht="39" x14ac:dyDescent="0.5">
      <c r="A338" s="14" t="s">
        <v>49</v>
      </c>
      <c r="B338" s="186">
        <v>802221</v>
      </c>
      <c r="C338" s="15" t="s">
        <v>1332</v>
      </c>
      <c r="D338" s="14"/>
      <c r="E338" s="187">
        <v>7.8</v>
      </c>
      <c r="F338" s="187">
        <f t="shared" si="55"/>
        <v>21600</v>
      </c>
      <c r="G338" s="187">
        <f t="shared" si="56"/>
        <v>9520</v>
      </c>
      <c r="H338" s="187">
        <v>0.1</v>
      </c>
      <c r="I338" s="187">
        <f t="shared" si="60"/>
        <v>2132900</v>
      </c>
      <c r="J338" s="187">
        <f t="shared" si="61"/>
        <v>867020</v>
      </c>
      <c r="K338" s="187">
        <v>7.7</v>
      </c>
      <c r="L338" s="187">
        <f t="shared" si="57"/>
        <v>876540</v>
      </c>
      <c r="M338" s="187">
        <f t="shared" si="58"/>
        <v>2154500</v>
      </c>
      <c r="N338" s="187">
        <f t="shared" si="59"/>
        <v>1540922</v>
      </c>
      <c r="O338" s="187">
        <v>0</v>
      </c>
      <c r="P338" s="187">
        <f t="shared" si="62"/>
        <v>21000</v>
      </c>
      <c r="Q338" s="187">
        <f t="shared" si="63"/>
        <v>1848000</v>
      </c>
      <c r="R338" s="187">
        <f t="shared" si="64"/>
        <v>1869000</v>
      </c>
      <c r="S338" s="187">
        <f t="shared" si="65"/>
        <v>1255422</v>
      </c>
    </row>
    <row r="339" spans="1:19" ht="39" x14ac:dyDescent="0.5">
      <c r="A339" s="14" t="s">
        <v>49</v>
      </c>
      <c r="B339" s="186">
        <v>802222</v>
      </c>
      <c r="C339" s="15" t="s">
        <v>1333</v>
      </c>
      <c r="D339" s="14"/>
      <c r="E339" s="187">
        <v>8.1</v>
      </c>
      <c r="F339" s="187">
        <f t="shared" si="55"/>
        <v>21600</v>
      </c>
      <c r="G339" s="187">
        <f t="shared" si="56"/>
        <v>9520</v>
      </c>
      <c r="H339" s="187">
        <v>0.1</v>
      </c>
      <c r="I339" s="187">
        <f t="shared" si="60"/>
        <v>2216000</v>
      </c>
      <c r="J339" s="187">
        <f t="shared" si="61"/>
        <v>900800</v>
      </c>
      <c r="K339" s="187">
        <v>8</v>
      </c>
      <c r="L339" s="187">
        <f t="shared" si="57"/>
        <v>910320</v>
      </c>
      <c r="M339" s="187">
        <f t="shared" si="58"/>
        <v>2237600</v>
      </c>
      <c r="N339" s="187">
        <f t="shared" si="59"/>
        <v>1600376</v>
      </c>
      <c r="O339" s="187">
        <v>0</v>
      </c>
      <c r="P339" s="187">
        <f t="shared" si="62"/>
        <v>21000</v>
      </c>
      <c r="Q339" s="187">
        <f t="shared" si="63"/>
        <v>1920000</v>
      </c>
      <c r="R339" s="187">
        <f t="shared" si="64"/>
        <v>1941000</v>
      </c>
      <c r="S339" s="187">
        <f t="shared" si="65"/>
        <v>1303776</v>
      </c>
    </row>
    <row r="340" spans="1:19" ht="39" x14ac:dyDescent="0.5">
      <c r="A340" s="14" t="s">
        <v>49</v>
      </c>
      <c r="B340" s="186">
        <v>802223</v>
      </c>
      <c r="C340" s="15" t="s">
        <v>1334</v>
      </c>
      <c r="D340" s="14"/>
      <c r="E340" s="187">
        <v>9.7999999999999989</v>
      </c>
      <c r="F340" s="187">
        <f t="shared" si="55"/>
        <v>21600</v>
      </c>
      <c r="G340" s="187">
        <f t="shared" si="56"/>
        <v>9520</v>
      </c>
      <c r="H340" s="187">
        <v>0.1</v>
      </c>
      <c r="I340" s="187">
        <f t="shared" si="60"/>
        <v>2686900</v>
      </c>
      <c r="J340" s="187">
        <f t="shared" si="61"/>
        <v>1092220</v>
      </c>
      <c r="K340" s="187">
        <v>9.6999999999999993</v>
      </c>
      <c r="L340" s="187">
        <f t="shared" si="57"/>
        <v>1101740</v>
      </c>
      <c r="M340" s="187">
        <f t="shared" si="58"/>
        <v>2708500</v>
      </c>
      <c r="N340" s="187">
        <f t="shared" si="59"/>
        <v>1937282</v>
      </c>
      <c r="O340" s="187">
        <v>0</v>
      </c>
      <c r="P340" s="187">
        <f t="shared" si="62"/>
        <v>21000</v>
      </c>
      <c r="Q340" s="187">
        <f t="shared" si="63"/>
        <v>2328000</v>
      </c>
      <c r="R340" s="187">
        <f t="shared" si="64"/>
        <v>2349000</v>
      </c>
      <c r="S340" s="187">
        <f t="shared" si="65"/>
        <v>1577782</v>
      </c>
    </row>
    <row r="341" spans="1:19" ht="39" x14ac:dyDescent="0.5">
      <c r="A341" s="14" t="s">
        <v>49</v>
      </c>
      <c r="B341" s="186">
        <v>802224</v>
      </c>
      <c r="C341" s="15" t="s">
        <v>1335</v>
      </c>
      <c r="D341" s="14"/>
      <c r="E341" s="187">
        <v>9.7999999999999989</v>
      </c>
      <c r="F341" s="187">
        <f t="shared" si="55"/>
        <v>21600</v>
      </c>
      <c r="G341" s="187">
        <f t="shared" si="56"/>
        <v>9520</v>
      </c>
      <c r="H341" s="187">
        <v>0.1</v>
      </c>
      <c r="I341" s="187">
        <f t="shared" si="60"/>
        <v>2686900</v>
      </c>
      <c r="J341" s="187">
        <f t="shared" si="61"/>
        <v>1092220</v>
      </c>
      <c r="K341" s="187">
        <v>9.6999999999999993</v>
      </c>
      <c r="L341" s="187">
        <f t="shared" si="57"/>
        <v>1101740</v>
      </c>
      <c r="M341" s="187">
        <f t="shared" si="58"/>
        <v>2708500</v>
      </c>
      <c r="N341" s="187">
        <f t="shared" si="59"/>
        <v>1937282</v>
      </c>
      <c r="O341" s="187">
        <v>0</v>
      </c>
      <c r="P341" s="187">
        <f t="shared" si="62"/>
        <v>21000</v>
      </c>
      <c r="Q341" s="187">
        <f t="shared" si="63"/>
        <v>2328000</v>
      </c>
      <c r="R341" s="187">
        <f t="shared" si="64"/>
        <v>2349000</v>
      </c>
      <c r="S341" s="187">
        <f t="shared" si="65"/>
        <v>1577782</v>
      </c>
    </row>
    <row r="342" spans="1:19" ht="19.5" x14ac:dyDescent="0.5">
      <c r="A342" s="14" t="s">
        <v>16</v>
      </c>
      <c r="B342" s="186">
        <v>802225</v>
      </c>
      <c r="C342" s="15" t="s">
        <v>1336</v>
      </c>
      <c r="D342" s="14"/>
      <c r="E342" s="187">
        <v>0.42</v>
      </c>
      <c r="F342" s="187">
        <f t="shared" si="55"/>
        <v>28080</v>
      </c>
      <c r="G342" s="187">
        <f t="shared" si="56"/>
        <v>12376</v>
      </c>
      <c r="H342" s="187">
        <v>0.13</v>
      </c>
      <c r="I342" s="187">
        <f t="shared" si="60"/>
        <v>80330</v>
      </c>
      <c r="J342" s="187">
        <f t="shared" si="61"/>
        <v>32653.999999999996</v>
      </c>
      <c r="K342" s="187">
        <v>0.28999999999999998</v>
      </c>
      <c r="L342" s="187">
        <f t="shared" si="57"/>
        <v>45030</v>
      </c>
      <c r="M342" s="187">
        <f t="shared" si="58"/>
        <v>108410</v>
      </c>
      <c r="N342" s="187">
        <f t="shared" si="59"/>
        <v>76889</v>
      </c>
      <c r="O342" s="187">
        <v>0</v>
      </c>
      <c r="P342" s="187">
        <f t="shared" si="62"/>
        <v>27300</v>
      </c>
      <c r="Q342" s="187">
        <f t="shared" si="63"/>
        <v>69600</v>
      </c>
      <c r="R342" s="187">
        <f t="shared" si="64"/>
        <v>96900</v>
      </c>
      <c r="S342" s="187">
        <f t="shared" si="65"/>
        <v>65379</v>
      </c>
    </row>
    <row r="343" spans="1:19" ht="39" x14ac:dyDescent="0.5">
      <c r="A343" s="14" t="s">
        <v>49</v>
      </c>
      <c r="B343" s="186">
        <v>802226</v>
      </c>
      <c r="C343" s="15" t="s">
        <v>1337</v>
      </c>
      <c r="D343" s="14"/>
      <c r="E343" s="187">
        <v>9.7999999999999989</v>
      </c>
      <c r="F343" s="187">
        <f t="shared" si="55"/>
        <v>21600</v>
      </c>
      <c r="G343" s="187">
        <f t="shared" si="56"/>
        <v>9520</v>
      </c>
      <c r="H343" s="187">
        <v>0.1</v>
      </c>
      <c r="I343" s="187">
        <f t="shared" si="60"/>
        <v>2686900</v>
      </c>
      <c r="J343" s="187">
        <f t="shared" si="61"/>
        <v>1092220</v>
      </c>
      <c r="K343" s="187">
        <v>9.6999999999999993</v>
      </c>
      <c r="L343" s="187">
        <f t="shared" si="57"/>
        <v>1101740</v>
      </c>
      <c r="M343" s="187">
        <f t="shared" si="58"/>
        <v>2708500</v>
      </c>
      <c r="N343" s="187">
        <f t="shared" si="59"/>
        <v>1937282</v>
      </c>
      <c r="O343" s="187">
        <v>0</v>
      </c>
      <c r="P343" s="187">
        <f t="shared" si="62"/>
        <v>21000</v>
      </c>
      <c r="Q343" s="187">
        <f t="shared" si="63"/>
        <v>2328000</v>
      </c>
      <c r="R343" s="187">
        <f t="shared" si="64"/>
        <v>2349000</v>
      </c>
      <c r="S343" s="187">
        <f t="shared" si="65"/>
        <v>1577782</v>
      </c>
    </row>
    <row r="344" spans="1:19" ht="19.5" x14ac:dyDescent="0.5">
      <c r="A344" s="14" t="s">
        <v>16</v>
      </c>
      <c r="B344" s="186">
        <v>802230</v>
      </c>
      <c r="C344" s="15" t="s">
        <v>1338</v>
      </c>
      <c r="D344" s="14"/>
      <c r="E344" s="187">
        <v>0.11</v>
      </c>
      <c r="F344" s="187">
        <f t="shared" si="55"/>
        <v>4320</v>
      </c>
      <c r="G344" s="187">
        <f t="shared" si="56"/>
        <v>1904</v>
      </c>
      <c r="H344" s="187">
        <v>0.02</v>
      </c>
      <c r="I344" s="187">
        <f t="shared" si="60"/>
        <v>24930</v>
      </c>
      <c r="J344" s="187">
        <f t="shared" si="61"/>
        <v>10134</v>
      </c>
      <c r="K344" s="187">
        <v>0.09</v>
      </c>
      <c r="L344" s="187">
        <f t="shared" si="57"/>
        <v>12038</v>
      </c>
      <c r="M344" s="187">
        <f t="shared" si="58"/>
        <v>29250</v>
      </c>
      <c r="N344" s="187">
        <f t="shared" si="59"/>
        <v>20823.400000000001</v>
      </c>
      <c r="O344" s="187">
        <v>0</v>
      </c>
      <c r="P344" s="187">
        <f t="shared" si="62"/>
        <v>4200</v>
      </c>
      <c r="Q344" s="187">
        <f t="shared" si="63"/>
        <v>21600</v>
      </c>
      <c r="R344" s="187">
        <f t="shared" si="64"/>
        <v>25800</v>
      </c>
      <c r="S344" s="187">
        <f t="shared" si="65"/>
        <v>17373.400000000001</v>
      </c>
    </row>
    <row r="345" spans="1:19" ht="19.5" x14ac:dyDescent="0.5">
      <c r="A345" s="14" t="s">
        <v>16</v>
      </c>
      <c r="B345" s="186">
        <v>802235</v>
      </c>
      <c r="C345" s="15" t="s">
        <v>1339</v>
      </c>
      <c r="D345" s="14"/>
      <c r="E345" s="187">
        <v>0.2</v>
      </c>
      <c r="F345" s="187">
        <f t="shared" si="55"/>
        <v>8640</v>
      </c>
      <c r="G345" s="187">
        <f t="shared" si="56"/>
        <v>3808</v>
      </c>
      <c r="H345" s="187">
        <v>0.04</v>
      </c>
      <c r="I345" s="187">
        <f t="shared" si="60"/>
        <v>44320</v>
      </c>
      <c r="J345" s="187">
        <f t="shared" si="61"/>
        <v>18016</v>
      </c>
      <c r="K345" s="187">
        <v>0.16</v>
      </c>
      <c r="L345" s="187">
        <f t="shared" si="57"/>
        <v>21824</v>
      </c>
      <c r="M345" s="187">
        <f t="shared" si="58"/>
        <v>52960</v>
      </c>
      <c r="N345" s="187">
        <f t="shared" si="59"/>
        <v>37683.199999999997</v>
      </c>
      <c r="O345" s="187">
        <v>0</v>
      </c>
      <c r="P345" s="187">
        <f t="shared" si="62"/>
        <v>8400</v>
      </c>
      <c r="Q345" s="187">
        <f t="shared" si="63"/>
        <v>38400</v>
      </c>
      <c r="R345" s="187">
        <f t="shared" si="64"/>
        <v>46800</v>
      </c>
      <c r="S345" s="187">
        <f t="shared" si="65"/>
        <v>31523.200000000001</v>
      </c>
    </row>
    <row r="346" spans="1:19" ht="19.5" x14ac:dyDescent="0.5">
      <c r="A346" s="14" t="s">
        <v>16</v>
      </c>
      <c r="B346" s="186">
        <v>802240</v>
      </c>
      <c r="C346" s="15" t="s">
        <v>1340</v>
      </c>
      <c r="D346" s="14"/>
      <c r="E346" s="187">
        <v>0.32</v>
      </c>
      <c r="F346" s="187">
        <f t="shared" si="55"/>
        <v>15120.000000000002</v>
      </c>
      <c r="G346" s="187">
        <f t="shared" si="56"/>
        <v>6664.0000000000009</v>
      </c>
      <c r="H346" s="187">
        <v>7.0000000000000007E-2</v>
      </c>
      <c r="I346" s="187">
        <f t="shared" si="60"/>
        <v>69250</v>
      </c>
      <c r="J346" s="187">
        <f t="shared" si="61"/>
        <v>28150</v>
      </c>
      <c r="K346" s="187">
        <v>0.25</v>
      </c>
      <c r="L346" s="187">
        <f t="shared" si="57"/>
        <v>34814</v>
      </c>
      <c r="M346" s="187">
        <f t="shared" si="58"/>
        <v>84370</v>
      </c>
      <c r="N346" s="187">
        <f t="shared" si="59"/>
        <v>60000.2</v>
      </c>
      <c r="O346" s="187">
        <v>0</v>
      </c>
      <c r="P346" s="187">
        <f t="shared" si="62"/>
        <v>14700.000000000002</v>
      </c>
      <c r="Q346" s="187">
        <f t="shared" si="63"/>
        <v>60000</v>
      </c>
      <c r="R346" s="187">
        <f t="shared" si="64"/>
        <v>74700</v>
      </c>
      <c r="S346" s="187">
        <f t="shared" si="65"/>
        <v>50330.2</v>
      </c>
    </row>
    <row r="347" spans="1:19" ht="19.5" x14ac:dyDescent="0.5">
      <c r="A347" s="14" t="s">
        <v>16</v>
      </c>
      <c r="B347" s="186">
        <v>802245</v>
      </c>
      <c r="C347" s="15" t="s">
        <v>1341</v>
      </c>
      <c r="D347" s="14"/>
      <c r="E347" s="187">
        <v>0.2</v>
      </c>
      <c r="F347" s="187">
        <f t="shared" si="55"/>
        <v>8640</v>
      </c>
      <c r="G347" s="187">
        <f t="shared" si="56"/>
        <v>3808</v>
      </c>
      <c r="H347" s="187">
        <v>0.04</v>
      </c>
      <c r="I347" s="187">
        <f t="shared" si="60"/>
        <v>44320</v>
      </c>
      <c r="J347" s="187">
        <f t="shared" si="61"/>
        <v>18016</v>
      </c>
      <c r="K347" s="187">
        <v>0.16</v>
      </c>
      <c r="L347" s="187">
        <f t="shared" si="57"/>
        <v>21824</v>
      </c>
      <c r="M347" s="187">
        <f t="shared" si="58"/>
        <v>52960</v>
      </c>
      <c r="N347" s="187">
        <f t="shared" si="59"/>
        <v>37683.199999999997</v>
      </c>
      <c r="O347" s="187">
        <v>0</v>
      </c>
      <c r="P347" s="187">
        <f t="shared" si="62"/>
        <v>8400</v>
      </c>
      <c r="Q347" s="187">
        <f t="shared" si="63"/>
        <v>38400</v>
      </c>
      <c r="R347" s="187">
        <f t="shared" si="64"/>
        <v>46800</v>
      </c>
      <c r="S347" s="187">
        <f t="shared" si="65"/>
        <v>31523.200000000001</v>
      </c>
    </row>
    <row r="348" spans="1:19" ht="39" x14ac:dyDescent="0.5">
      <c r="A348" s="14" t="s">
        <v>16</v>
      </c>
      <c r="B348" s="186">
        <v>802246</v>
      </c>
      <c r="C348" s="15" t="s">
        <v>1342</v>
      </c>
      <c r="D348" s="14"/>
      <c r="E348" s="187">
        <v>2.4</v>
      </c>
      <c r="F348" s="187">
        <f t="shared" si="55"/>
        <v>108000</v>
      </c>
      <c r="G348" s="187">
        <f t="shared" si="56"/>
        <v>47600</v>
      </c>
      <c r="H348" s="187">
        <v>0.5</v>
      </c>
      <c r="I348" s="187">
        <f t="shared" si="60"/>
        <v>526300</v>
      </c>
      <c r="J348" s="187">
        <f t="shared" si="61"/>
        <v>213940</v>
      </c>
      <c r="K348" s="187">
        <v>1.9</v>
      </c>
      <c r="L348" s="187">
        <f t="shared" si="57"/>
        <v>261540</v>
      </c>
      <c r="M348" s="187">
        <f t="shared" si="58"/>
        <v>634300</v>
      </c>
      <c r="N348" s="187">
        <f t="shared" si="59"/>
        <v>451222</v>
      </c>
      <c r="O348" s="187">
        <v>0</v>
      </c>
      <c r="P348" s="187">
        <f t="shared" si="62"/>
        <v>105000</v>
      </c>
      <c r="Q348" s="187">
        <f t="shared" si="63"/>
        <v>456000</v>
      </c>
      <c r="R348" s="187">
        <f t="shared" si="64"/>
        <v>561000</v>
      </c>
      <c r="S348" s="187">
        <f t="shared" si="65"/>
        <v>377922</v>
      </c>
    </row>
    <row r="349" spans="1:19" ht="39" x14ac:dyDescent="0.5">
      <c r="A349" s="14" t="s">
        <v>16</v>
      </c>
      <c r="B349" s="186">
        <v>802247</v>
      </c>
      <c r="C349" s="15" t="s">
        <v>1343</v>
      </c>
      <c r="D349" s="14"/>
      <c r="E349" s="187">
        <v>2.4</v>
      </c>
      <c r="F349" s="187">
        <f t="shared" si="55"/>
        <v>108000</v>
      </c>
      <c r="G349" s="187">
        <f t="shared" si="56"/>
        <v>47600</v>
      </c>
      <c r="H349" s="187">
        <v>0.5</v>
      </c>
      <c r="I349" s="187">
        <f t="shared" si="60"/>
        <v>526300</v>
      </c>
      <c r="J349" s="187">
        <f t="shared" si="61"/>
        <v>213940</v>
      </c>
      <c r="K349" s="187">
        <v>1.9</v>
      </c>
      <c r="L349" s="187">
        <f t="shared" si="57"/>
        <v>261540</v>
      </c>
      <c r="M349" s="187">
        <f t="shared" si="58"/>
        <v>634300</v>
      </c>
      <c r="N349" s="187">
        <f t="shared" si="59"/>
        <v>451222</v>
      </c>
      <c r="O349" s="187">
        <v>0</v>
      </c>
      <c r="P349" s="187">
        <f t="shared" si="62"/>
        <v>105000</v>
      </c>
      <c r="Q349" s="187">
        <f t="shared" si="63"/>
        <v>456000</v>
      </c>
      <c r="R349" s="187">
        <f t="shared" si="64"/>
        <v>561000</v>
      </c>
      <c r="S349" s="187">
        <f t="shared" si="65"/>
        <v>377922</v>
      </c>
    </row>
    <row r="350" spans="1:19" ht="39" x14ac:dyDescent="0.5">
      <c r="A350" s="14" t="s">
        <v>16</v>
      </c>
      <c r="B350" s="186">
        <v>802248</v>
      </c>
      <c r="C350" s="15" t="s">
        <v>1344</v>
      </c>
      <c r="D350" s="14"/>
      <c r="E350" s="187">
        <v>2.4</v>
      </c>
      <c r="F350" s="187">
        <f t="shared" si="55"/>
        <v>108000</v>
      </c>
      <c r="G350" s="187">
        <f t="shared" si="56"/>
        <v>47600</v>
      </c>
      <c r="H350" s="187">
        <v>0.5</v>
      </c>
      <c r="I350" s="187">
        <f t="shared" si="60"/>
        <v>526300</v>
      </c>
      <c r="J350" s="187">
        <f t="shared" si="61"/>
        <v>213940</v>
      </c>
      <c r="K350" s="187">
        <v>1.9</v>
      </c>
      <c r="L350" s="187">
        <f t="shared" si="57"/>
        <v>261540</v>
      </c>
      <c r="M350" s="187">
        <f t="shared" si="58"/>
        <v>634300</v>
      </c>
      <c r="N350" s="187">
        <f t="shared" si="59"/>
        <v>451222</v>
      </c>
      <c r="O350" s="187">
        <v>0</v>
      </c>
      <c r="P350" s="187">
        <f t="shared" si="62"/>
        <v>105000</v>
      </c>
      <c r="Q350" s="187">
        <f t="shared" si="63"/>
        <v>456000</v>
      </c>
      <c r="R350" s="187">
        <f t="shared" si="64"/>
        <v>561000</v>
      </c>
      <c r="S350" s="187">
        <f t="shared" si="65"/>
        <v>377922</v>
      </c>
    </row>
    <row r="351" spans="1:19" ht="39" x14ac:dyDescent="0.5">
      <c r="A351" s="14" t="s">
        <v>16</v>
      </c>
      <c r="B351" s="186">
        <v>802249</v>
      </c>
      <c r="C351" s="15" t="s">
        <v>1345</v>
      </c>
      <c r="D351" s="14"/>
      <c r="E351" s="187">
        <v>2.4</v>
      </c>
      <c r="F351" s="187">
        <f t="shared" si="55"/>
        <v>108000</v>
      </c>
      <c r="G351" s="187">
        <f t="shared" si="56"/>
        <v>47600</v>
      </c>
      <c r="H351" s="187">
        <v>0.5</v>
      </c>
      <c r="I351" s="187">
        <f t="shared" si="60"/>
        <v>526300</v>
      </c>
      <c r="J351" s="187">
        <f t="shared" si="61"/>
        <v>213940</v>
      </c>
      <c r="K351" s="187">
        <v>1.9</v>
      </c>
      <c r="L351" s="187">
        <f t="shared" si="57"/>
        <v>261540</v>
      </c>
      <c r="M351" s="187">
        <f t="shared" si="58"/>
        <v>634300</v>
      </c>
      <c r="N351" s="187">
        <f t="shared" si="59"/>
        <v>451222</v>
      </c>
      <c r="O351" s="187">
        <v>0</v>
      </c>
      <c r="P351" s="187">
        <f t="shared" si="62"/>
        <v>105000</v>
      </c>
      <c r="Q351" s="187">
        <f t="shared" si="63"/>
        <v>456000</v>
      </c>
      <c r="R351" s="187">
        <f t="shared" si="64"/>
        <v>561000</v>
      </c>
      <c r="S351" s="187">
        <f t="shared" si="65"/>
        <v>377922</v>
      </c>
    </row>
    <row r="352" spans="1:19" ht="39" x14ac:dyDescent="0.5">
      <c r="A352" s="14" t="s">
        <v>16</v>
      </c>
      <c r="B352" s="186">
        <v>802250</v>
      </c>
      <c r="C352" s="15" t="s">
        <v>1346</v>
      </c>
      <c r="D352" s="14"/>
      <c r="E352" s="187">
        <v>2.4</v>
      </c>
      <c r="F352" s="187">
        <f t="shared" si="55"/>
        <v>108000</v>
      </c>
      <c r="G352" s="187">
        <f t="shared" si="56"/>
        <v>47600</v>
      </c>
      <c r="H352" s="187">
        <v>0.5</v>
      </c>
      <c r="I352" s="187">
        <f t="shared" si="60"/>
        <v>526300</v>
      </c>
      <c r="J352" s="187">
        <f t="shared" si="61"/>
        <v>213940</v>
      </c>
      <c r="K352" s="187">
        <v>1.9</v>
      </c>
      <c r="L352" s="187">
        <f t="shared" si="57"/>
        <v>261540</v>
      </c>
      <c r="M352" s="187">
        <f t="shared" si="58"/>
        <v>634300</v>
      </c>
      <c r="N352" s="187">
        <f t="shared" si="59"/>
        <v>451222</v>
      </c>
      <c r="O352" s="187">
        <v>0</v>
      </c>
      <c r="P352" s="187">
        <f t="shared" si="62"/>
        <v>105000</v>
      </c>
      <c r="Q352" s="187">
        <f t="shared" si="63"/>
        <v>456000</v>
      </c>
      <c r="R352" s="187">
        <f t="shared" si="64"/>
        <v>561000</v>
      </c>
      <c r="S352" s="187">
        <f t="shared" si="65"/>
        <v>377922</v>
      </c>
    </row>
    <row r="353" spans="1:19" ht="39" x14ac:dyDescent="0.5">
      <c r="A353" s="14" t="s">
        <v>16</v>
      </c>
      <c r="B353" s="186">
        <v>802251</v>
      </c>
      <c r="C353" s="15" t="s">
        <v>1347</v>
      </c>
      <c r="D353" s="14"/>
      <c r="E353" s="187">
        <v>2.4</v>
      </c>
      <c r="F353" s="187">
        <f t="shared" si="55"/>
        <v>108000</v>
      </c>
      <c r="G353" s="187">
        <f t="shared" si="56"/>
        <v>47600</v>
      </c>
      <c r="H353" s="187">
        <v>0.5</v>
      </c>
      <c r="I353" s="187">
        <f t="shared" si="60"/>
        <v>526300</v>
      </c>
      <c r="J353" s="187">
        <f t="shared" si="61"/>
        <v>213940</v>
      </c>
      <c r="K353" s="187">
        <v>1.9</v>
      </c>
      <c r="L353" s="187">
        <f t="shared" si="57"/>
        <v>261540</v>
      </c>
      <c r="M353" s="187">
        <f t="shared" si="58"/>
        <v>634300</v>
      </c>
      <c r="N353" s="187">
        <f t="shared" si="59"/>
        <v>451222</v>
      </c>
      <c r="O353" s="187">
        <v>0</v>
      </c>
      <c r="P353" s="187">
        <f t="shared" si="62"/>
        <v>105000</v>
      </c>
      <c r="Q353" s="187">
        <f t="shared" si="63"/>
        <v>456000</v>
      </c>
      <c r="R353" s="187">
        <f t="shared" si="64"/>
        <v>561000</v>
      </c>
      <c r="S353" s="187">
        <f t="shared" si="65"/>
        <v>377922</v>
      </c>
    </row>
    <row r="354" spans="1:19" ht="39" x14ac:dyDescent="0.5">
      <c r="A354" s="14" t="s">
        <v>16</v>
      </c>
      <c r="B354" s="186">
        <v>802252</v>
      </c>
      <c r="C354" s="15" t="s">
        <v>1348</v>
      </c>
      <c r="D354" s="14"/>
      <c r="E354" s="187">
        <v>2.4</v>
      </c>
      <c r="F354" s="187">
        <f t="shared" si="55"/>
        <v>108000</v>
      </c>
      <c r="G354" s="187">
        <f t="shared" si="56"/>
        <v>47600</v>
      </c>
      <c r="H354" s="187">
        <v>0.5</v>
      </c>
      <c r="I354" s="187">
        <f t="shared" si="60"/>
        <v>526300</v>
      </c>
      <c r="J354" s="187">
        <f t="shared" si="61"/>
        <v>213940</v>
      </c>
      <c r="K354" s="187">
        <v>1.9</v>
      </c>
      <c r="L354" s="187">
        <f t="shared" si="57"/>
        <v>261540</v>
      </c>
      <c r="M354" s="187">
        <f t="shared" si="58"/>
        <v>634300</v>
      </c>
      <c r="N354" s="187">
        <f t="shared" si="59"/>
        <v>451222</v>
      </c>
      <c r="O354" s="187">
        <v>0</v>
      </c>
      <c r="P354" s="187">
        <f t="shared" si="62"/>
        <v>105000</v>
      </c>
      <c r="Q354" s="187">
        <f t="shared" si="63"/>
        <v>456000</v>
      </c>
      <c r="R354" s="187">
        <f t="shared" si="64"/>
        <v>561000</v>
      </c>
      <c r="S354" s="187">
        <f t="shared" si="65"/>
        <v>377922</v>
      </c>
    </row>
    <row r="355" spans="1:19" ht="39" x14ac:dyDescent="0.5">
      <c r="A355" s="14" t="s">
        <v>16</v>
      </c>
      <c r="B355" s="186">
        <v>802253</v>
      </c>
      <c r="C355" s="15" t="s">
        <v>1349</v>
      </c>
      <c r="D355" s="14"/>
      <c r="E355" s="187">
        <v>2.4</v>
      </c>
      <c r="F355" s="187">
        <f t="shared" si="55"/>
        <v>108000</v>
      </c>
      <c r="G355" s="187">
        <f t="shared" si="56"/>
        <v>47600</v>
      </c>
      <c r="H355" s="187">
        <v>0.5</v>
      </c>
      <c r="I355" s="187">
        <f t="shared" si="60"/>
        <v>526300</v>
      </c>
      <c r="J355" s="187">
        <f t="shared" si="61"/>
        <v>213940</v>
      </c>
      <c r="K355" s="187">
        <v>1.9</v>
      </c>
      <c r="L355" s="187">
        <f t="shared" si="57"/>
        <v>261540</v>
      </c>
      <c r="M355" s="187">
        <f t="shared" si="58"/>
        <v>634300</v>
      </c>
      <c r="N355" s="187">
        <f t="shared" si="59"/>
        <v>451222</v>
      </c>
      <c r="O355" s="187">
        <v>0</v>
      </c>
      <c r="P355" s="187">
        <f t="shared" si="62"/>
        <v>105000</v>
      </c>
      <c r="Q355" s="187">
        <f t="shared" si="63"/>
        <v>456000</v>
      </c>
      <c r="R355" s="187">
        <f t="shared" si="64"/>
        <v>561000</v>
      </c>
      <c r="S355" s="187">
        <f t="shared" si="65"/>
        <v>377922</v>
      </c>
    </row>
    <row r="356" spans="1:19" ht="58.5" x14ac:dyDescent="0.5">
      <c r="A356" s="14" t="s">
        <v>16</v>
      </c>
      <c r="B356" s="186">
        <v>802255</v>
      </c>
      <c r="C356" s="15" t="s">
        <v>1350</v>
      </c>
      <c r="D356" s="14"/>
      <c r="E356" s="187">
        <v>1.05</v>
      </c>
      <c r="F356" s="187">
        <f t="shared" si="55"/>
        <v>54000</v>
      </c>
      <c r="G356" s="187">
        <f t="shared" si="56"/>
        <v>23800</v>
      </c>
      <c r="H356" s="187">
        <v>0.25</v>
      </c>
      <c r="I356" s="187">
        <f t="shared" si="60"/>
        <v>221600</v>
      </c>
      <c r="J356" s="187">
        <f t="shared" si="61"/>
        <v>90080</v>
      </c>
      <c r="K356" s="187">
        <v>0.8</v>
      </c>
      <c r="L356" s="187">
        <f t="shared" si="57"/>
        <v>113880</v>
      </c>
      <c r="M356" s="187">
        <f t="shared" si="58"/>
        <v>275600</v>
      </c>
      <c r="N356" s="187">
        <f t="shared" si="59"/>
        <v>195884</v>
      </c>
      <c r="O356" s="187">
        <v>0</v>
      </c>
      <c r="P356" s="187">
        <f t="shared" si="62"/>
        <v>52500</v>
      </c>
      <c r="Q356" s="187">
        <f t="shared" si="63"/>
        <v>192000</v>
      </c>
      <c r="R356" s="187">
        <f t="shared" si="64"/>
        <v>244500</v>
      </c>
      <c r="S356" s="187">
        <f t="shared" si="65"/>
        <v>164784</v>
      </c>
    </row>
    <row r="357" spans="1:19" ht="19.5" x14ac:dyDescent="0.5">
      <c r="A357" s="14" t="s">
        <v>16</v>
      </c>
      <c r="B357" s="186">
        <v>802260</v>
      </c>
      <c r="C357" s="15" t="s">
        <v>1351</v>
      </c>
      <c r="D357" s="14"/>
      <c r="E357" s="187">
        <v>0.38</v>
      </c>
      <c r="F357" s="187">
        <f t="shared" si="55"/>
        <v>17280</v>
      </c>
      <c r="G357" s="187">
        <f t="shared" si="56"/>
        <v>7616</v>
      </c>
      <c r="H357" s="187">
        <v>0.08</v>
      </c>
      <c r="I357" s="187">
        <f t="shared" si="60"/>
        <v>83100</v>
      </c>
      <c r="J357" s="187">
        <f t="shared" si="61"/>
        <v>33780</v>
      </c>
      <c r="K357" s="187">
        <v>0.3</v>
      </c>
      <c r="L357" s="187">
        <f t="shared" si="57"/>
        <v>41396</v>
      </c>
      <c r="M357" s="187">
        <f t="shared" si="58"/>
        <v>100380</v>
      </c>
      <c r="N357" s="187">
        <f t="shared" si="59"/>
        <v>71402.8</v>
      </c>
      <c r="O357" s="187">
        <v>0</v>
      </c>
      <c r="P357" s="187">
        <f t="shared" si="62"/>
        <v>16800</v>
      </c>
      <c r="Q357" s="187">
        <f t="shared" si="63"/>
        <v>72000</v>
      </c>
      <c r="R357" s="187">
        <f t="shared" si="64"/>
        <v>88800</v>
      </c>
      <c r="S357" s="187">
        <f t="shared" si="65"/>
        <v>59822.8</v>
      </c>
    </row>
    <row r="358" spans="1:19" ht="19.5" x14ac:dyDescent="0.5">
      <c r="A358" s="14" t="s">
        <v>16</v>
      </c>
      <c r="B358" s="186">
        <v>802265</v>
      </c>
      <c r="C358" s="15" t="s">
        <v>1352</v>
      </c>
      <c r="D358" s="14"/>
      <c r="E358" s="187">
        <v>2.4</v>
      </c>
      <c r="F358" s="187">
        <f t="shared" si="55"/>
        <v>108000</v>
      </c>
      <c r="G358" s="187">
        <f t="shared" si="56"/>
        <v>47600</v>
      </c>
      <c r="H358" s="187">
        <v>0.5</v>
      </c>
      <c r="I358" s="187">
        <f t="shared" si="60"/>
        <v>526300</v>
      </c>
      <c r="J358" s="187">
        <f t="shared" si="61"/>
        <v>213940</v>
      </c>
      <c r="K358" s="187">
        <v>1.9</v>
      </c>
      <c r="L358" s="187">
        <f t="shared" si="57"/>
        <v>261540</v>
      </c>
      <c r="M358" s="187">
        <f t="shared" si="58"/>
        <v>634300</v>
      </c>
      <c r="N358" s="187">
        <f t="shared" si="59"/>
        <v>451222</v>
      </c>
      <c r="O358" s="187">
        <v>0</v>
      </c>
      <c r="P358" s="187">
        <f t="shared" si="62"/>
        <v>105000</v>
      </c>
      <c r="Q358" s="187">
        <f t="shared" si="63"/>
        <v>456000</v>
      </c>
      <c r="R358" s="187">
        <f t="shared" si="64"/>
        <v>561000</v>
      </c>
      <c r="S358" s="187">
        <f t="shared" si="65"/>
        <v>377922</v>
      </c>
    </row>
    <row r="359" spans="1:19" ht="19.5" x14ac:dyDescent="0.5">
      <c r="A359" s="14" t="s">
        <v>16</v>
      </c>
      <c r="B359" s="186">
        <v>802270</v>
      </c>
      <c r="C359" s="15" t="s">
        <v>1353</v>
      </c>
      <c r="D359" s="14"/>
      <c r="E359" s="187">
        <v>2.4</v>
      </c>
      <c r="F359" s="187">
        <f t="shared" si="55"/>
        <v>108000</v>
      </c>
      <c r="G359" s="187">
        <f t="shared" si="56"/>
        <v>47600</v>
      </c>
      <c r="H359" s="187">
        <v>0.5</v>
      </c>
      <c r="I359" s="187">
        <f t="shared" si="60"/>
        <v>526300</v>
      </c>
      <c r="J359" s="187">
        <f t="shared" si="61"/>
        <v>213940</v>
      </c>
      <c r="K359" s="187">
        <v>1.9</v>
      </c>
      <c r="L359" s="187">
        <f t="shared" si="57"/>
        <v>261540</v>
      </c>
      <c r="M359" s="187">
        <f t="shared" si="58"/>
        <v>634300</v>
      </c>
      <c r="N359" s="187">
        <f t="shared" si="59"/>
        <v>451222</v>
      </c>
      <c r="O359" s="187">
        <v>0</v>
      </c>
      <c r="P359" s="187">
        <f t="shared" si="62"/>
        <v>105000</v>
      </c>
      <c r="Q359" s="187">
        <f t="shared" si="63"/>
        <v>456000</v>
      </c>
      <c r="R359" s="187">
        <f t="shared" si="64"/>
        <v>561000</v>
      </c>
      <c r="S359" s="187">
        <f t="shared" si="65"/>
        <v>377922</v>
      </c>
    </row>
    <row r="360" spans="1:19" ht="19.5" x14ac:dyDescent="0.5">
      <c r="A360" s="14" t="s">
        <v>16</v>
      </c>
      <c r="B360" s="186">
        <v>802275</v>
      </c>
      <c r="C360" s="15" t="s">
        <v>1354</v>
      </c>
      <c r="D360" s="14"/>
      <c r="E360" s="187">
        <v>2.4</v>
      </c>
      <c r="F360" s="187">
        <f t="shared" si="55"/>
        <v>108000</v>
      </c>
      <c r="G360" s="187">
        <f t="shared" si="56"/>
        <v>47600</v>
      </c>
      <c r="H360" s="187">
        <v>0.5</v>
      </c>
      <c r="I360" s="187">
        <f t="shared" si="60"/>
        <v>526300</v>
      </c>
      <c r="J360" s="187">
        <f t="shared" si="61"/>
        <v>213940</v>
      </c>
      <c r="K360" s="187">
        <v>1.9</v>
      </c>
      <c r="L360" s="187">
        <f t="shared" si="57"/>
        <v>261540</v>
      </c>
      <c r="M360" s="187">
        <f t="shared" si="58"/>
        <v>634300</v>
      </c>
      <c r="N360" s="187">
        <f t="shared" si="59"/>
        <v>451222</v>
      </c>
      <c r="O360" s="187">
        <v>0</v>
      </c>
      <c r="P360" s="187">
        <f t="shared" si="62"/>
        <v>105000</v>
      </c>
      <c r="Q360" s="187">
        <f t="shared" si="63"/>
        <v>456000</v>
      </c>
      <c r="R360" s="187">
        <f t="shared" si="64"/>
        <v>561000</v>
      </c>
      <c r="S360" s="187">
        <f t="shared" si="65"/>
        <v>377922</v>
      </c>
    </row>
    <row r="361" spans="1:19" ht="19.5" x14ac:dyDescent="0.5">
      <c r="A361" s="14" t="s">
        <v>16</v>
      </c>
      <c r="B361" s="186">
        <v>802280</v>
      </c>
      <c r="C361" s="15" t="s">
        <v>1355</v>
      </c>
      <c r="D361" s="14"/>
      <c r="E361" s="187">
        <v>4.5</v>
      </c>
      <c r="F361" s="187">
        <f t="shared" si="55"/>
        <v>324000</v>
      </c>
      <c r="G361" s="187">
        <f t="shared" si="56"/>
        <v>142800</v>
      </c>
      <c r="H361" s="187">
        <v>1.5</v>
      </c>
      <c r="I361" s="187">
        <f t="shared" si="60"/>
        <v>831000</v>
      </c>
      <c r="J361" s="187">
        <f t="shared" si="61"/>
        <v>337800</v>
      </c>
      <c r="K361" s="187">
        <v>3</v>
      </c>
      <c r="L361" s="187">
        <f t="shared" si="57"/>
        <v>480600</v>
      </c>
      <c r="M361" s="187">
        <f t="shared" si="58"/>
        <v>1155000</v>
      </c>
      <c r="N361" s="187">
        <f t="shared" si="59"/>
        <v>818580</v>
      </c>
      <c r="O361" s="187">
        <v>0</v>
      </c>
      <c r="P361" s="187">
        <f t="shared" si="62"/>
        <v>315000</v>
      </c>
      <c r="Q361" s="187">
        <f t="shared" si="63"/>
        <v>720000</v>
      </c>
      <c r="R361" s="187">
        <f t="shared" si="64"/>
        <v>1035000</v>
      </c>
      <c r="S361" s="187">
        <f t="shared" si="65"/>
        <v>698580</v>
      </c>
    </row>
    <row r="362" spans="1:19" ht="19.5" x14ac:dyDescent="0.5">
      <c r="A362" s="14" t="s">
        <v>16</v>
      </c>
      <c r="B362" s="186">
        <v>802285</v>
      </c>
      <c r="C362" s="15" t="s">
        <v>1356</v>
      </c>
      <c r="D362" s="14"/>
      <c r="E362" s="187">
        <v>4.5</v>
      </c>
      <c r="F362" s="187">
        <f t="shared" si="55"/>
        <v>324000</v>
      </c>
      <c r="G362" s="187">
        <f t="shared" si="56"/>
        <v>142800</v>
      </c>
      <c r="H362" s="187">
        <v>1.5</v>
      </c>
      <c r="I362" s="187">
        <f t="shared" si="60"/>
        <v>831000</v>
      </c>
      <c r="J362" s="187">
        <f t="shared" si="61"/>
        <v>337800</v>
      </c>
      <c r="K362" s="187">
        <v>3</v>
      </c>
      <c r="L362" s="187">
        <f t="shared" si="57"/>
        <v>480600</v>
      </c>
      <c r="M362" s="187">
        <f t="shared" si="58"/>
        <v>1155000</v>
      </c>
      <c r="N362" s="187">
        <f t="shared" si="59"/>
        <v>818580</v>
      </c>
      <c r="O362" s="187">
        <v>0</v>
      </c>
      <c r="P362" s="187">
        <f t="shared" si="62"/>
        <v>315000</v>
      </c>
      <c r="Q362" s="187">
        <f t="shared" si="63"/>
        <v>720000</v>
      </c>
      <c r="R362" s="187">
        <f t="shared" si="64"/>
        <v>1035000</v>
      </c>
      <c r="S362" s="187">
        <f t="shared" si="65"/>
        <v>698580</v>
      </c>
    </row>
    <row r="363" spans="1:19" ht="58.5" x14ac:dyDescent="0.5">
      <c r="A363" s="14" t="s">
        <v>16</v>
      </c>
      <c r="B363" s="186">
        <v>802290</v>
      </c>
      <c r="C363" s="15" t="s">
        <v>1357</v>
      </c>
      <c r="D363" s="14"/>
      <c r="E363" s="187">
        <v>2.46</v>
      </c>
      <c r="F363" s="187">
        <f t="shared" si="55"/>
        <v>162000</v>
      </c>
      <c r="G363" s="187">
        <f t="shared" si="56"/>
        <v>71400</v>
      </c>
      <c r="H363" s="187">
        <v>0.75</v>
      </c>
      <c r="I363" s="187">
        <f t="shared" si="60"/>
        <v>473670</v>
      </c>
      <c r="J363" s="187">
        <f t="shared" si="61"/>
        <v>192546</v>
      </c>
      <c r="K363" s="187">
        <v>1.71</v>
      </c>
      <c r="L363" s="187">
        <f t="shared" si="57"/>
        <v>263946</v>
      </c>
      <c r="M363" s="187">
        <f t="shared" si="58"/>
        <v>635670</v>
      </c>
      <c r="N363" s="187">
        <f t="shared" si="59"/>
        <v>450907.80000000005</v>
      </c>
      <c r="O363" s="187">
        <v>0</v>
      </c>
      <c r="P363" s="187">
        <f t="shared" si="62"/>
        <v>157500</v>
      </c>
      <c r="Q363" s="187">
        <f t="shared" si="63"/>
        <v>410400</v>
      </c>
      <c r="R363" s="187">
        <f t="shared" si="64"/>
        <v>567900</v>
      </c>
      <c r="S363" s="187">
        <f t="shared" si="65"/>
        <v>383137.80000000005</v>
      </c>
    </row>
    <row r="364" spans="1:19" ht="136.5" x14ac:dyDescent="0.5">
      <c r="A364" s="14" t="s">
        <v>16</v>
      </c>
      <c r="B364" s="186">
        <v>802295</v>
      </c>
      <c r="C364" s="15" t="s">
        <v>1358</v>
      </c>
      <c r="D364" s="14" t="s">
        <v>1359</v>
      </c>
      <c r="E364" s="187">
        <v>3.6999999999999997</v>
      </c>
      <c r="F364" s="187">
        <f t="shared" si="55"/>
        <v>64800</v>
      </c>
      <c r="G364" s="187">
        <f t="shared" si="56"/>
        <v>28560</v>
      </c>
      <c r="H364" s="187">
        <v>0.3</v>
      </c>
      <c r="I364" s="187">
        <f t="shared" si="60"/>
        <v>941800</v>
      </c>
      <c r="J364" s="187">
        <f t="shared" si="61"/>
        <v>382840</v>
      </c>
      <c r="K364" s="187">
        <v>3.4</v>
      </c>
      <c r="L364" s="187">
        <f t="shared" si="57"/>
        <v>411400</v>
      </c>
      <c r="M364" s="187">
        <f t="shared" si="58"/>
        <v>1006600</v>
      </c>
      <c r="N364" s="187">
        <f t="shared" si="59"/>
        <v>718620</v>
      </c>
      <c r="O364" s="187">
        <v>0</v>
      </c>
      <c r="P364" s="187">
        <f t="shared" si="62"/>
        <v>63000</v>
      </c>
      <c r="Q364" s="187">
        <f t="shared" si="63"/>
        <v>816000</v>
      </c>
      <c r="R364" s="187">
        <f t="shared" si="64"/>
        <v>879000</v>
      </c>
      <c r="S364" s="187">
        <f t="shared" si="65"/>
        <v>591020</v>
      </c>
    </row>
    <row r="365" spans="1:19" ht="39" x14ac:dyDescent="0.5">
      <c r="A365" s="14" t="s">
        <v>16</v>
      </c>
      <c r="B365" s="186">
        <v>802300</v>
      </c>
      <c r="C365" s="15" t="s">
        <v>1360</v>
      </c>
      <c r="D365" s="14"/>
      <c r="E365" s="187">
        <v>0.25</v>
      </c>
      <c r="F365" s="187">
        <f t="shared" si="55"/>
        <v>10800</v>
      </c>
      <c r="G365" s="187">
        <f t="shared" si="56"/>
        <v>4760</v>
      </c>
      <c r="H365" s="187">
        <v>0.05</v>
      </c>
      <c r="I365" s="187">
        <f t="shared" si="60"/>
        <v>55400</v>
      </c>
      <c r="J365" s="187">
        <f t="shared" si="61"/>
        <v>22520</v>
      </c>
      <c r="K365" s="187">
        <v>0.2</v>
      </c>
      <c r="L365" s="187">
        <f t="shared" si="57"/>
        <v>27280</v>
      </c>
      <c r="M365" s="187">
        <f t="shared" si="58"/>
        <v>66200</v>
      </c>
      <c r="N365" s="187">
        <f t="shared" si="59"/>
        <v>47104</v>
      </c>
      <c r="O365" s="187">
        <v>0</v>
      </c>
      <c r="P365" s="187">
        <f t="shared" si="62"/>
        <v>10500</v>
      </c>
      <c r="Q365" s="187">
        <f t="shared" si="63"/>
        <v>48000</v>
      </c>
      <c r="R365" s="187">
        <f t="shared" si="64"/>
        <v>58500</v>
      </c>
      <c r="S365" s="187">
        <f t="shared" si="65"/>
        <v>39404</v>
      </c>
    </row>
    <row r="366" spans="1:19" ht="39" x14ac:dyDescent="0.5">
      <c r="A366" s="14" t="s">
        <v>16</v>
      </c>
      <c r="B366" s="186">
        <v>802305</v>
      </c>
      <c r="C366" s="15" t="s">
        <v>1361</v>
      </c>
      <c r="D366" s="14"/>
      <c r="E366" s="187">
        <v>0.13999999999999999</v>
      </c>
      <c r="F366" s="187">
        <f t="shared" si="55"/>
        <v>4320</v>
      </c>
      <c r="G366" s="187">
        <f t="shared" si="56"/>
        <v>1904</v>
      </c>
      <c r="H366" s="187">
        <v>0.02</v>
      </c>
      <c r="I366" s="187">
        <f t="shared" si="60"/>
        <v>33240</v>
      </c>
      <c r="J366" s="187">
        <f t="shared" si="61"/>
        <v>13512</v>
      </c>
      <c r="K366" s="187">
        <v>0.12</v>
      </c>
      <c r="L366" s="187">
        <f t="shared" si="57"/>
        <v>15416</v>
      </c>
      <c r="M366" s="187">
        <f t="shared" si="58"/>
        <v>37560</v>
      </c>
      <c r="N366" s="187">
        <f t="shared" si="59"/>
        <v>26768.800000000003</v>
      </c>
      <c r="O366" s="187">
        <v>0</v>
      </c>
      <c r="P366" s="187">
        <f t="shared" si="62"/>
        <v>4200</v>
      </c>
      <c r="Q366" s="187">
        <f t="shared" si="63"/>
        <v>28800</v>
      </c>
      <c r="R366" s="187">
        <f t="shared" si="64"/>
        <v>33000</v>
      </c>
      <c r="S366" s="187">
        <f t="shared" si="65"/>
        <v>22208.800000000003</v>
      </c>
    </row>
    <row r="367" spans="1:19" ht="39" x14ac:dyDescent="0.5">
      <c r="A367" s="14" t="s">
        <v>16</v>
      </c>
      <c r="B367" s="186">
        <v>802315</v>
      </c>
      <c r="C367" s="15" t="s">
        <v>1362</v>
      </c>
      <c r="D367" s="14"/>
      <c r="E367" s="187">
        <v>9.0000000000000011E-2</v>
      </c>
      <c r="F367" s="187">
        <f t="shared" si="55"/>
        <v>4320</v>
      </c>
      <c r="G367" s="187">
        <f t="shared" si="56"/>
        <v>1904</v>
      </c>
      <c r="H367" s="187">
        <v>0.02</v>
      </c>
      <c r="I367" s="187">
        <f t="shared" si="60"/>
        <v>19390.000000000004</v>
      </c>
      <c r="J367" s="187">
        <f t="shared" si="61"/>
        <v>7882.0000000000009</v>
      </c>
      <c r="K367" s="187">
        <v>7.0000000000000007E-2</v>
      </c>
      <c r="L367" s="187">
        <f t="shared" si="57"/>
        <v>9786</v>
      </c>
      <c r="M367" s="187">
        <f t="shared" si="58"/>
        <v>23710.000000000004</v>
      </c>
      <c r="N367" s="187">
        <f t="shared" si="59"/>
        <v>16859.800000000003</v>
      </c>
      <c r="O367" s="187">
        <v>0</v>
      </c>
      <c r="P367" s="187">
        <f t="shared" si="62"/>
        <v>4200</v>
      </c>
      <c r="Q367" s="187">
        <f t="shared" si="63"/>
        <v>16800</v>
      </c>
      <c r="R367" s="187">
        <f t="shared" si="64"/>
        <v>21000</v>
      </c>
      <c r="S367" s="187">
        <f t="shared" si="65"/>
        <v>14149.8</v>
      </c>
    </row>
    <row r="368" spans="1:19" ht="39" x14ac:dyDescent="0.5">
      <c r="A368" s="14" t="s">
        <v>16</v>
      </c>
      <c r="B368" s="186">
        <v>802320</v>
      </c>
      <c r="C368" s="15" t="s">
        <v>1363</v>
      </c>
      <c r="D368" s="14"/>
      <c r="E368" s="187">
        <v>2.81</v>
      </c>
      <c r="F368" s="187">
        <f t="shared" si="55"/>
        <v>157680</v>
      </c>
      <c r="G368" s="187">
        <f t="shared" si="56"/>
        <v>69496</v>
      </c>
      <c r="H368" s="187">
        <v>0.73</v>
      </c>
      <c r="I368" s="187">
        <f t="shared" si="60"/>
        <v>576160</v>
      </c>
      <c r="J368" s="187">
        <f t="shared" si="61"/>
        <v>234208</v>
      </c>
      <c r="K368" s="187">
        <v>2.08</v>
      </c>
      <c r="L368" s="187">
        <f t="shared" si="57"/>
        <v>303704</v>
      </c>
      <c r="M368" s="187">
        <f t="shared" si="58"/>
        <v>733840</v>
      </c>
      <c r="N368" s="187">
        <f t="shared" si="59"/>
        <v>521247.2</v>
      </c>
      <c r="O368" s="187">
        <v>0</v>
      </c>
      <c r="P368" s="187">
        <f t="shared" si="62"/>
        <v>153300</v>
      </c>
      <c r="Q368" s="187">
        <f t="shared" si="63"/>
        <v>499200</v>
      </c>
      <c r="R368" s="187">
        <f t="shared" si="64"/>
        <v>652500</v>
      </c>
      <c r="S368" s="187">
        <f t="shared" si="65"/>
        <v>439907.2</v>
      </c>
    </row>
    <row r="369" spans="1:19" ht="39" x14ac:dyDescent="0.5">
      <c r="A369" s="14" t="s">
        <v>16</v>
      </c>
      <c r="B369" s="186">
        <v>802325</v>
      </c>
      <c r="C369" s="15" t="s">
        <v>1364</v>
      </c>
      <c r="D369" s="14"/>
      <c r="E369" s="187">
        <v>0.84</v>
      </c>
      <c r="F369" s="187">
        <f t="shared" si="55"/>
        <v>47520</v>
      </c>
      <c r="G369" s="187">
        <f t="shared" si="56"/>
        <v>20944</v>
      </c>
      <c r="H369" s="187">
        <v>0.22</v>
      </c>
      <c r="I369" s="187">
        <f t="shared" si="60"/>
        <v>171740</v>
      </c>
      <c r="J369" s="187">
        <f t="shared" si="61"/>
        <v>69812</v>
      </c>
      <c r="K369" s="187">
        <v>0.62</v>
      </c>
      <c r="L369" s="187">
        <f t="shared" si="57"/>
        <v>90756</v>
      </c>
      <c r="M369" s="187">
        <f t="shared" si="58"/>
        <v>219260</v>
      </c>
      <c r="N369" s="187">
        <f t="shared" si="59"/>
        <v>155730.79999999999</v>
      </c>
      <c r="O369" s="187">
        <v>0</v>
      </c>
      <c r="P369" s="187">
        <f t="shared" si="62"/>
        <v>46200</v>
      </c>
      <c r="Q369" s="187">
        <f t="shared" si="63"/>
        <v>148800</v>
      </c>
      <c r="R369" s="187">
        <f t="shared" si="64"/>
        <v>195000</v>
      </c>
      <c r="S369" s="187">
        <f t="shared" si="65"/>
        <v>131470.79999999999</v>
      </c>
    </row>
    <row r="370" spans="1:19" ht="19.5" x14ac:dyDescent="0.5">
      <c r="A370" s="14" t="s">
        <v>16</v>
      </c>
      <c r="B370" s="186">
        <v>802330</v>
      </c>
      <c r="C370" s="15" t="s">
        <v>1365</v>
      </c>
      <c r="D370" s="14"/>
      <c r="E370" s="187">
        <v>2.0499999999999998</v>
      </c>
      <c r="F370" s="187">
        <f t="shared" si="55"/>
        <v>66960</v>
      </c>
      <c r="G370" s="187">
        <f t="shared" si="56"/>
        <v>29512</v>
      </c>
      <c r="H370" s="187">
        <v>0.31</v>
      </c>
      <c r="I370" s="187">
        <f t="shared" si="60"/>
        <v>481980</v>
      </c>
      <c r="J370" s="187">
        <f t="shared" si="61"/>
        <v>195924</v>
      </c>
      <c r="K370" s="187">
        <v>1.74</v>
      </c>
      <c r="L370" s="187">
        <f t="shared" si="57"/>
        <v>225436</v>
      </c>
      <c r="M370" s="187">
        <f t="shared" si="58"/>
        <v>548940</v>
      </c>
      <c r="N370" s="187">
        <f t="shared" si="59"/>
        <v>391134.80000000005</v>
      </c>
      <c r="O370" s="187">
        <v>0</v>
      </c>
      <c r="P370" s="187">
        <f t="shared" si="62"/>
        <v>65100</v>
      </c>
      <c r="Q370" s="187">
        <f t="shared" si="63"/>
        <v>417600</v>
      </c>
      <c r="R370" s="187">
        <f t="shared" si="64"/>
        <v>482700</v>
      </c>
      <c r="S370" s="187">
        <f t="shared" si="65"/>
        <v>324894.80000000005</v>
      </c>
    </row>
    <row r="371" spans="1:19" ht="58.5" x14ac:dyDescent="0.5">
      <c r="A371" s="14" t="s">
        <v>16</v>
      </c>
      <c r="B371" s="186">
        <v>802335</v>
      </c>
      <c r="C371" s="15" t="s">
        <v>1366</v>
      </c>
      <c r="D371" s="14"/>
      <c r="E371" s="187">
        <v>0.61</v>
      </c>
      <c r="F371" s="187">
        <f t="shared" si="55"/>
        <v>34560</v>
      </c>
      <c r="G371" s="187">
        <f t="shared" si="56"/>
        <v>15232</v>
      </c>
      <c r="H371" s="187">
        <v>0.16</v>
      </c>
      <c r="I371" s="187">
        <f t="shared" si="60"/>
        <v>124650</v>
      </c>
      <c r="J371" s="187">
        <f t="shared" si="61"/>
        <v>50670</v>
      </c>
      <c r="K371" s="187">
        <v>0.45</v>
      </c>
      <c r="L371" s="187">
        <f t="shared" si="57"/>
        <v>65902</v>
      </c>
      <c r="M371" s="187">
        <f t="shared" si="58"/>
        <v>159210</v>
      </c>
      <c r="N371" s="187">
        <f t="shared" si="59"/>
        <v>113078.6</v>
      </c>
      <c r="O371" s="187">
        <v>0</v>
      </c>
      <c r="P371" s="187">
        <f t="shared" si="62"/>
        <v>33600</v>
      </c>
      <c r="Q371" s="187">
        <f t="shared" si="63"/>
        <v>108000</v>
      </c>
      <c r="R371" s="187">
        <f t="shared" si="64"/>
        <v>141600</v>
      </c>
      <c r="S371" s="187">
        <f t="shared" si="65"/>
        <v>95468.6</v>
      </c>
    </row>
    <row r="372" spans="1:19" ht="39" x14ac:dyDescent="0.5">
      <c r="A372" s="14" t="s">
        <v>16</v>
      </c>
      <c r="B372" s="186">
        <v>802340</v>
      </c>
      <c r="C372" s="15" t="s">
        <v>1367</v>
      </c>
      <c r="D372" s="14"/>
      <c r="E372" s="187">
        <v>0.32</v>
      </c>
      <c r="F372" s="187">
        <f t="shared" si="55"/>
        <v>15120.000000000002</v>
      </c>
      <c r="G372" s="187">
        <f t="shared" si="56"/>
        <v>6664.0000000000009</v>
      </c>
      <c r="H372" s="187">
        <v>7.0000000000000007E-2</v>
      </c>
      <c r="I372" s="187">
        <f t="shared" si="60"/>
        <v>69250</v>
      </c>
      <c r="J372" s="187">
        <f t="shared" si="61"/>
        <v>28150</v>
      </c>
      <c r="K372" s="187">
        <v>0.25</v>
      </c>
      <c r="L372" s="187">
        <f t="shared" si="57"/>
        <v>34814</v>
      </c>
      <c r="M372" s="187">
        <f t="shared" si="58"/>
        <v>84370</v>
      </c>
      <c r="N372" s="187">
        <f t="shared" si="59"/>
        <v>60000.2</v>
      </c>
      <c r="O372" s="187">
        <v>0</v>
      </c>
      <c r="P372" s="187">
        <f t="shared" si="62"/>
        <v>14700.000000000002</v>
      </c>
      <c r="Q372" s="187">
        <f t="shared" si="63"/>
        <v>60000</v>
      </c>
      <c r="R372" s="187">
        <f t="shared" si="64"/>
        <v>74700</v>
      </c>
      <c r="S372" s="187">
        <f t="shared" si="65"/>
        <v>50330.2</v>
      </c>
    </row>
    <row r="373" spans="1:19" ht="39" x14ac:dyDescent="0.5">
      <c r="A373" s="14" t="s">
        <v>16</v>
      </c>
      <c r="B373" s="186">
        <v>802345</v>
      </c>
      <c r="C373" s="15" t="s">
        <v>1368</v>
      </c>
      <c r="D373" s="14"/>
      <c r="E373" s="187">
        <v>1.46</v>
      </c>
      <c r="F373" s="187">
        <f t="shared" si="55"/>
        <v>47520</v>
      </c>
      <c r="G373" s="187">
        <f t="shared" si="56"/>
        <v>20944</v>
      </c>
      <c r="H373" s="187">
        <v>0.22</v>
      </c>
      <c r="I373" s="187">
        <f t="shared" si="60"/>
        <v>343480</v>
      </c>
      <c r="J373" s="187">
        <f t="shared" si="61"/>
        <v>139624</v>
      </c>
      <c r="K373" s="187">
        <v>1.24</v>
      </c>
      <c r="L373" s="187">
        <f t="shared" si="57"/>
        <v>160568</v>
      </c>
      <c r="M373" s="187">
        <f t="shared" si="58"/>
        <v>391000</v>
      </c>
      <c r="N373" s="187">
        <f t="shared" si="59"/>
        <v>278602.40000000002</v>
      </c>
      <c r="O373" s="187">
        <v>0</v>
      </c>
      <c r="P373" s="187">
        <f t="shared" si="62"/>
        <v>46200</v>
      </c>
      <c r="Q373" s="187">
        <f t="shared" si="63"/>
        <v>297600</v>
      </c>
      <c r="R373" s="187">
        <f t="shared" si="64"/>
        <v>343800</v>
      </c>
      <c r="S373" s="187">
        <f t="shared" si="65"/>
        <v>231402.40000000002</v>
      </c>
    </row>
    <row r="374" spans="1:19" ht="39" x14ac:dyDescent="0.5">
      <c r="A374" s="14" t="s">
        <v>16</v>
      </c>
      <c r="B374" s="186">
        <v>802350</v>
      </c>
      <c r="C374" s="15" t="s">
        <v>1369</v>
      </c>
      <c r="D374" s="14"/>
      <c r="E374" s="187">
        <v>1.1499999999999999</v>
      </c>
      <c r="F374" s="187">
        <f t="shared" si="55"/>
        <v>64800</v>
      </c>
      <c r="G374" s="187">
        <f t="shared" si="56"/>
        <v>28560</v>
      </c>
      <c r="H374" s="187">
        <v>0.3</v>
      </c>
      <c r="I374" s="187">
        <f t="shared" si="60"/>
        <v>235450</v>
      </c>
      <c r="J374" s="187">
        <f t="shared" si="61"/>
        <v>95710</v>
      </c>
      <c r="K374" s="187">
        <v>0.85</v>
      </c>
      <c r="L374" s="187">
        <f t="shared" si="57"/>
        <v>124270</v>
      </c>
      <c r="M374" s="187">
        <f t="shared" si="58"/>
        <v>300250</v>
      </c>
      <c r="N374" s="187">
        <f t="shared" si="59"/>
        <v>213261</v>
      </c>
      <c r="O374" s="187">
        <v>0</v>
      </c>
      <c r="P374" s="187">
        <f t="shared" si="62"/>
        <v>63000</v>
      </c>
      <c r="Q374" s="187">
        <f t="shared" si="63"/>
        <v>204000</v>
      </c>
      <c r="R374" s="187">
        <f t="shared" si="64"/>
        <v>267000</v>
      </c>
      <c r="S374" s="187">
        <f t="shared" si="65"/>
        <v>180011</v>
      </c>
    </row>
    <row r="375" spans="1:19" ht="39" x14ac:dyDescent="0.5">
      <c r="A375" s="14" t="s">
        <v>49</v>
      </c>
      <c r="B375" s="186">
        <v>802355</v>
      </c>
      <c r="C375" s="15" t="s">
        <v>1370</v>
      </c>
      <c r="D375" s="14"/>
      <c r="E375" s="187">
        <v>1.65</v>
      </c>
      <c r="F375" s="187">
        <f t="shared" si="55"/>
        <v>97200</v>
      </c>
      <c r="G375" s="187">
        <f t="shared" si="56"/>
        <v>42840</v>
      </c>
      <c r="H375" s="187">
        <v>0.45</v>
      </c>
      <c r="I375" s="187">
        <f t="shared" si="60"/>
        <v>332400</v>
      </c>
      <c r="J375" s="187">
        <f t="shared" si="61"/>
        <v>135120</v>
      </c>
      <c r="K375" s="187">
        <v>1.2</v>
      </c>
      <c r="L375" s="187">
        <f t="shared" si="57"/>
        <v>177960</v>
      </c>
      <c r="M375" s="187">
        <f t="shared" si="58"/>
        <v>429600</v>
      </c>
      <c r="N375" s="187">
        <f t="shared" si="59"/>
        <v>305028</v>
      </c>
      <c r="O375" s="187">
        <v>0</v>
      </c>
      <c r="P375" s="187">
        <f t="shared" si="62"/>
        <v>94500</v>
      </c>
      <c r="Q375" s="187">
        <f t="shared" si="63"/>
        <v>288000</v>
      </c>
      <c r="R375" s="187">
        <f t="shared" si="64"/>
        <v>382500</v>
      </c>
      <c r="S375" s="187">
        <f t="shared" si="65"/>
        <v>257928</v>
      </c>
    </row>
    <row r="376" spans="1:19" ht="19.5" x14ac:dyDescent="0.5">
      <c r="A376" s="14" t="s">
        <v>49</v>
      </c>
      <c r="B376" s="186">
        <v>802360</v>
      </c>
      <c r="C376" s="15" t="s">
        <v>1371</v>
      </c>
      <c r="D376" s="14"/>
      <c r="E376" s="187">
        <v>1.05</v>
      </c>
      <c r="F376" s="187">
        <f t="shared" si="55"/>
        <v>62639.999999999993</v>
      </c>
      <c r="G376" s="187">
        <f t="shared" si="56"/>
        <v>27607.999999999996</v>
      </c>
      <c r="H376" s="187">
        <v>0.28999999999999998</v>
      </c>
      <c r="I376" s="187">
        <f t="shared" si="60"/>
        <v>210520</v>
      </c>
      <c r="J376" s="187">
        <f t="shared" si="61"/>
        <v>85576</v>
      </c>
      <c r="K376" s="187">
        <v>0.76</v>
      </c>
      <c r="L376" s="187">
        <f t="shared" si="57"/>
        <v>113184</v>
      </c>
      <c r="M376" s="187">
        <f t="shared" si="58"/>
        <v>273160</v>
      </c>
      <c r="N376" s="187">
        <f t="shared" si="59"/>
        <v>193931.2</v>
      </c>
      <c r="O376" s="187">
        <v>0</v>
      </c>
      <c r="P376" s="187">
        <f t="shared" si="62"/>
        <v>60899.999999999993</v>
      </c>
      <c r="Q376" s="187">
        <f t="shared" si="63"/>
        <v>182400</v>
      </c>
      <c r="R376" s="187">
        <f t="shared" si="64"/>
        <v>243300</v>
      </c>
      <c r="S376" s="187">
        <f t="shared" si="65"/>
        <v>164071.20000000001</v>
      </c>
    </row>
    <row r="377" spans="1:19" ht="19.5" x14ac:dyDescent="0.5">
      <c r="A377" s="14" t="s">
        <v>49</v>
      </c>
      <c r="B377" s="186">
        <v>802365</v>
      </c>
      <c r="C377" s="15" t="s">
        <v>1372</v>
      </c>
      <c r="D377" s="14"/>
      <c r="E377" s="187">
        <v>1.83</v>
      </c>
      <c r="F377" s="187">
        <f t="shared" si="55"/>
        <v>108000</v>
      </c>
      <c r="G377" s="187">
        <f t="shared" si="56"/>
        <v>47600</v>
      </c>
      <c r="H377" s="187">
        <v>0.5</v>
      </c>
      <c r="I377" s="187">
        <f t="shared" si="60"/>
        <v>368410</v>
      </c>
      <c r="J377" s="187">
        <f t="shared" si="61"/>
        <v>149758</v>
      </c>
      <c r="K377" s="187">
        <v>1.33</v>
      </c>
      <c r="L377" s="187">
        <f t="shared" si="57"/>
        <v>197358</v>
      </c>
      <c r="M377" s="187">
        <f t="shared" si="58"/>
        <v>476410</v>
      </c>
      <c r="N377" s="187">
        <f t="shared" si="59"/>
        <v>338259.4</v>
      </c>
      <c r="O377" s="187">
        <v>0</v>
      </c>
      <c r="P377" s="187">
        <f t="shared" si="62"/>
        <v>105000</v>
      </c>
      <c r="Q377" s="187">
        <f t="shared" si="63"/>
        <v>319200</v>
      </c>
      <c r="R377" s="187">
        <f t="shared" si="64"/>
        <v>424200</v>
      </c>
      <c r="S377" s="187">
        <f t="shared" si="65"/>
        <v>286049.40000000002</v>
      </c>
    </row>
    <row r="378" spans="1:19" ht="39" x14ac:dyDescent="0.5">
      <c r="A378" s="14" t="s">
        <v>49</v>
      </c>
      <c r="B378" s="186">
        <v>802370</v>
      </c>
      <c r="C378" s="15" t="s">
        <v>1373</v>
      </c>
      <c r="D378" s="14"/>
      <c r="E378" s="187">
        <v>1.83</v>
      </c>
      <c r="F378" s="187">
        <f t="shared" si="55"/>
        <v>108000</v>
      </c>
      <c r="G378" s="187">
        <f t="shared" si="56"/>
        <v>47600</v>
      </c>
      <c r="H378" s="187">
        <v>0.5</v>
      </c>
      <c r="I378" s="187">
        <f t="shared" si="60"/>
        <v>368410</v>
      </c>
      <c r="J378" s="187">
        <f t="shared" si="61"/>
        <v>149758</v>
      </c>
      <c r="K378" s="187">
        <v>1.33</v>
      </c>
      <c r="L378" s="187">
        <f t="shared" si="57"/>
        <v>197358</v>
      </c>
      <c r="M378" s="187">
        <f t="shared" si="58"/>
        <v>476410</v>
      </c>
      <c r="N378" s="187">
        <f t="shared" si="59"/>
        <v>338259.4</v>
      </c>
      <c r="O378" s="187">
        <v>0</v>
      </c>
      <c r="P378" s="187">
        <f t="shared" si="62"/>
        <v>105000</v>
      </c>
      <c r="Q378" s="187">
        <f t="shared" si="63"/>
        <v>319200</v>
      </c>
      <c r="R378" s="187">
        <f t="shared" si="64"/>
        <v>424200</v>
      </c>
      <c r="S378" s="187">
        <f t="shared" si="65"/>
        <v>286049.40000000002</v>
      </c>
    </row>
    <row r="379" spans="1:19" ht="39" x14ac:dyDescent="0.5">
      <c r="A379" s="14" t="s">
        <v>49</v>
      </c>
      <c r="B379" s="186">
        <v>802375</v>
      </c>
      <c r="C379" s="15" t="s">
        <v>1374</v>
      </c>
      <c r="D379" s="14"/>
      <c r="E379" s="187">
        <v>0.35</v>
      </c>
      <c r="F379" s="187">
        <f t="shared" si="55"/>
        <v>23760</v>
      </c>
      <c r="G379" s="187">
        <f t="shared" si="56"/>
        <v>10472</v>
      </c>
      <c r="H379" s="187">
        <v>0.11</v>
      </c>
      <c r="I379" s="187">
        <f t="shared" si="60"/>
        <v>66480</v>
      </c>
      <c r="J379" s="187">
        <f t="shared" si="61"/>
        <v>27024</v>
      </c>
      <c r="K379" s="187">
        <v>0.24</v>
      </c>
      <c r="L379" s="187">
        <f t="shared" si="57"/>
        <v>37496</v>
      </c>
      <c r="M379" s="187">
        <f t="shared" si="58"/>
        <v>90240</v>
      </c>
      <c r="N379" s="187">
        <f t="shared" si="59"/>
        <v>63992.800000000003</v>
      </c>
      <c r="O379" s="187"/>
      <c r="P379" s="187">
        <f t="shared" si="62"/>
        <v>23100</v>
      </c>
      <c r="Q379" s="187">
        <f t="shared" si="63"/>
        <v>57600</v>
      </c>
      <c r="R379" s="187">
        <f t="shared" si="64"/>
        <v>80700</v>
      </c>
      <c r="S379" s="187">
        <f t="shared" si="65"/>
        <v>54452.800000000003</v>
      </c>
    </row>
    <row r="380" spans="1:19" ht="39" x14ac:dyDescent="0.5">
      <c r="A380" s="14" t="s">
        <v>16</v>
      </c>
      <c r="B380" s="186">
        <v>802500</v>
      </c>
      <c r="C380" s="15" t="s">
        <v>1375</v>
      </c>
      <c r="D380" s="14"/>
      <c r="E380" s="187">
        <v>0.4</v>
      </c>
      <c r="F380" s="187">
        <f t="shared" si="55"/>
        <v>36720</v>
      </c>
      <c r="G380" s="187">
        <f t="shared" si="56"/>
        <v>16184.000000000002</v>
      </c>
      <c r="H380" s="187">
        <v>0.17</v>
      </c>
      <c r="I380" s="187">
        <f t="shared" si="60"/>
        <v>63710</v>
      </c>
      <c r="J380" s="187">
        <f t="shared" si="61"/>
        <v>25898</v>
      </c>
      <c r="K380" s="187">
        <v>0.23</v>
      </c>
      <c r="L380" s="187">
        <f t="shared" si="57"/>
        <v>42082</v>
      </c>
      <c r="M380" s="187">
        <f t="shared" si="58"/>
        <v>100430</v>
      </c>
      <c r="N380" s="187">
        <f t="shared" si="59"/>
        <v>70972.600000000006</v>
      </c>
      <c r="O380" s="187">
        <v>0</v>
      </c>
      <c r="P380" s="187">
        <f t="shared" si="62"/>
        <v>35700</v>
      </c>
      <c r="Q380" s="187">
        <f t="shared" si="63"/>
        <v>55200</v>
      </c>
      <c r="R380" s="187">
        <f t="shared" si="64"/>
        <v>90900</v>
      </c>
      <c r="S380" s="187">
        <f t="shared" si="65"/>
        <v>61442.600000000006</v>
      </c>
    </row>
    <row r="381" spans="1:19" ht="39" x14ac:dyDescent="0.5">
      <c r="A381" s="14" t="s">
        <v>16</v>
      </c>
      <c r="B381" s="186">
        <v>802505</v>
      </c>
      <c r="C381" s="15" t="s">
        <v>1376</v>
      </c>
      <c r="D381" s="14"/>
      <c r="E381" s="187">
        <v>0.15</v>
      </c>
      <c r="F381" s="187">
        <f t="shared" si="55"/>
        <v>6480</v>
      </c>
      <c r="G381" s="187">
        <f t="shared" si="56"/>
        <v>2856</v>
      </c>
      <c r="H381" s="187">
        <v>0.03</v>
      </c>
      <c r="I381" s="187">
        <f t="shared" si="60"/>
        <v>33240</v>
      </c>
      <c r="J381" s="187">
        <f t="shared" si="61"/>
        <v>13512</v>
      </c>
      <c r="K381" s="187">
        <v>0.12</v>
      </c>
      <c r="L381" s="187">
        <f t="shared" si="57"/>
        <v>16368</v>
      </c>
      <c r="M381" s="187">
        <f t="shared" si="58"/>
        <v>39720</v>
      </c>
      <c r="N381" s="187">
        <f t="shared" si="59"/>
        <v>28262.400000000001</v>
      </c>
      <c r="O381" s="187">
        <v>0</v>
      </c>
      <c r="P381" s="187">
        <f t="shared" si="62"/>
        <v>6300</v>
      </c>
      <c r="Q381" s="187">
        <f t="shared" si="63"/>
        <v>28800</v>
      </c>
      <c r="R381" s="187">
        <f t="shared" si="64"/>
        <v>35100</v>
      </c>
      <c r="S381" s="187">
        <f t="shared" si="65"/>
        <v>23642.400000000001</v>
      </c>
    </row>
    <row r="382" spans="1:19" ht="39" x14ac:dyDescent="0.5">
      <c r="A382" s="14" t="s">
        <v>49</v>
      </c>
      <c r="B382" s="186">
        <v>802510</v>
      </c>
      <c r="C382" s="15" t="s">
        <v>1377</v>
      </c>
      <c r="D382" s="14"/>
      <c r="E382" s="187">
        <v>2</v>
      </c>
      <c r="F382" s="187">
        <f t="shared" si="55"/>
        <v>43200</v>
      </c>
      <c r="G382" s="187">
        <f t="shared" si="56"/>
        <v>19040</v>
      </c>
      <c r="H382" s="187">
        <v>0.2</v>
      </c>
      <c r="I382" s="187">
        <f t="shared" si="60"/>
        <v>498600</v>
      </c>
      <c r="J382" s="187">
        <f t="shared" si="61"/>
        <v>202680</v>
      </c>
      <c r="K382" s="187">
        <v>1.8</v>
      </c>
      <c r="L382" s="187">
        <f t="shared" si="57"/>
        <v>221720</v>
      </c>
      <c r="M382" s="187">
        <f t="shared" si="58"/>
        <v>541800</v>
      </c>
      <c r="N382" s="187">
        <f t="shared" si="59"/>
        <v>386596</v>
      </c>
      <c r="O382" s="187">
        <v>0</v>
      </c>
      <c r="P382" s="187">
        <f t="shared" si="62"/>
        <v>42000</v>
      </c>
      <c r="Q382" s="187">
        <f t="shared" si="63"/>
        <v>432000</v>
      </c>
      <c r="R382" s="187">
        <f t="shared" si="64"/>
        <v>474000</v>
      </c>
      <c r="S382" s="187">
        <f t="shared" si="65"/>
        <v>318796</v>
      </c>
    </row>
    <row r="383" spans="1:19" ht="19.5" x14ac:dyDescent="0.5">
      <c r="A383" s="14" t="s">
        <v>16</v>
      </c>
      <c r="B383" s="186">
        <v>802515</v>
      </c>
      <c r="C383" s="15" t="s">
        <v>1378</v>
      </c>
      <c r="D383" s="14"/>
      <c r="E383" s="187">
        <v>0.58000000000000007</v>
      </c>
      <c r="F383" s="187">
        <f t="shared" si="55"/>
        <v>43200</v>
      </c>
      <c r="G383" s="187">
        <f t="shared" si="56"/>
        <v>19040</v>
      </c>
      <c r="H383" s="187">
        <v>0.2</v>
      </c>
      <c r="I383" s="187">
        <f t="shared" si="60"/>
        <v>105260</v>
      </c>
      <c r="J383" s="187">
        <f t="shared" si="61"/>
        <v>42788</v>
      </c>
      <c r="K383" s="187">
        <v>0.38</v>
      </c>
      <c r="L383" s="187">
        <f t="shared" si="57"/>
        <v>61828</v>
      </c>
      <c r="M383" s="187">
        <f t="shared" si="58"/>
        <v>148460</v>
      </c>
      <c r="N383" s="187">
        <f t="shared" si="59"/>
        <v>105180.4</v>
      </c>
      <c r="O383" s="187">
        <v>0</v>
      </c>
      <c r="P383" s="187">
        <f t="shared" si="62"/>
        <v>42000</v>
      </c>
      <c r="Q383" s="187">
        <f t="shared" si="63"/>
        <v>91200</v>
      </c>
      <c r="R383" s="187">
        <f t="shared" si="64"/>
        <v>133200</v>
      </c>
      <c r="S383" s="187">
        <f t="shared" si="65"/>
        <v>89920.4</v>
      </c>
    </row>
    <row r="384" spans="1:19" ht="39" x14ac:dyDescent="0.5">
      <c r="A384" s="14" t="s">
        <v>16</v>
      </c>
      <c r="B384" s="186">
        <v>802520</v>
      </c>
      <c r="C384" s="15" t="s">
        <v>1379</v>
      </c>
      <c r="D384" s="14"/>
      <c r="E384" s="187">
        <v>2.04</v>
      </c>
      <c r="F384" s="187">
        <f t="shared" si="55"/>
        <v>92880</v>
      </c>
      <c r="G384" s="187">
        <f t="shared" si="56"/>
        <v>40936</v>
      </c>
      <c r="H384" s="187">
        <v>0.43</v>
      </c>
      <c r="I384" s="187">
        <f t="shared" si="60"/>
        <v>445970</v>
      </c>
      <c r="J384" s="187">
        <f t="shared" si="61"/>
        <v>181286</v>
      </c>
      <c r="K384" s="187">
        <v>1.61</v>
      </c>
      <c r="L384" s="187">
        <f t="shared" si="57"/>
        <v>222222</v>
      </c>
      <c r="M384" s="187">
        <f t="shared" si="58"/>
        <v>538850</v>
      </c>
      <c r="N384" s="187">
        <f t="shared" si="59"/>
        <v>383294.6</v>
      </c>
      <c r="O384" s="187">
        <v>0</v>
      </c>
      <c r="P384" s="187">
        <f t="shared" si="62"/>
        <v>90300</v>
      </c>
      <c r="Q384" s="187">
        <f t="shared" si="63"/>
        <v>386400</v>
      </c>
      <c r="R384" s="187">
        <f t="shared" si="64"/>
        <v>476700</v>
      </c>
      <c r="S384" s="187">
        <f t="shared" si="65"/>
        <v>321144.59999999998</v>
      </c>
    </row>
    <row r="385" spans="1:19" ht="19.5" x14ac:dyDescent="0.5">
      <c r="A385" s="14" t="s">
        <v>16</v>
      </c>
      <c r="B385" s="186">
        <v>802525</v>
      </c>
      <c r="C385" s="15" t="s">
        <v>1380</v>
      </c>
      <c r="D385" s="14"/>
      <c r="E385" s="187">
        <v>0.18</v>
      </c>
      <c r="F385" s="187">
        <f t="shared" si="55"/>
        <v>12960</v>
      </c>
      <c r="G385" s="187">
        <f t="shared" si="56"/>
        <v>5712</v>
      </c>
      <c r="H385" s="187">
        <v>0.06</v>
      </c>
      <c r="I385" s="187">
        <f t="shared" si="60"/>
        <v>33240</v>
      </c>
      <c r="J385" s="187">
        <f t="shared" si="61"/>
        <v>13512</v>
      </c>
      <c r="K385" s="187">
        <v>0.12</v>
      </c>
      <c r="L385" s="187">
        <f t="shared" si="57"/>
        <v>19224</v>
      </c>
      <c r="M385" s="187">
        <f t="shared" si="58"/>
        <v>46200</v>
      </c>
      <c r="N385" s="187">
        <f t="shared" si="59"/>
        <v>32743.200000000001</v>
      </c>
      <c r="O385" s="187">
        <v>0</v>
      </c>
      <c r="P385" s="187">
        <f t="shared" si="62"/>
        <v>12600</v>
      </c>
      <c r="Q385" s="187">
        <f t="shared" si="63"/>
        <v>28800</v>
      </c>
      <c r="R385" s="187">
        <f t="shared" si="64"/>
        <v>41400</v>
      </c>
      <c r="S385" s="187">
        <f t="shared" si="65"/>
        <v>27943.200000000001</v>
      </c>
    </row>
    <row r="386" spans="1:19" ht="19.5" x14ac:dyDescent="0.5">
      <c r="A386" s="14" t="s">
        <v>16</v>
      </c>
      <c r="B386" s="186">
        <v>802530</v>
      </c>
      <c r="C386" s="15" t="s">
        <v>1381</v>
      </c>
      <c r="D386" s="14"/>
      <c r="E386" s="187">
        <v>0.37</v>
      </c>
      <c r="F386" s="187">
        <f t="shared" si="55"/>
        <v>30240.000000000004</v>
      </c>
      <c r="G386" s="187">
        <f t="shared" si="56"/>
        <v>13328.000000000002</v>
      </c>
      <c r="H386" s="187">
        <v>0.14000000000000001</v>
      </c>
      <c r="I386" s="187">
        <f t="shared" si="60"/>
        <v>63710</v>
      </c>
      <c r="J386" s="187">
        <f t="shared" si="61"/>
        <v>25898</v>
      </c>
      <c r="K386" s="187">
        <v>0.23</v>
      </c>
      <c r="L386" s="187">
        <f t="shared" si="57"/>
        <v>39226</v>
      </c>
      <c r="M386" s="187">
        <f t="shared" si="58"/>
        <v>93950</v>
      </c>
      <c r="N386" s="187">
        <f t="shared" si="59"/>
        <v>66491.8</v>
      </c>
      <c r="O386" s="187">
        <v>0</v>
      </c>
      <c r="P386" s="187">
        <f t="shared" si="62"/>
        <v>29400.000000000004</v>
      </c>
      <c r="Q386" s="187">
        <f t="shared" si="63"/>
        <v>55200</v>
      </c>
      <c r="R386" s="187">
        <f t="shared" si="64"/>
        <v>84600</v>
      </c>
      <c r="S386" s="187">
        <f t="shared" si="65"/>
        <v>57141.8</v>
      </c>
    </row>
    <row r="387" spans="1:19" ht="58.5" x14ac:dyDescent="0.5">
      <c r="A387" s="14" t="s">
        <v>16</v>
      </c>
      <c r="B387" s="186">
        <v>802535</v>
      </c>
      <c r="C387" s="15" t="s">
        <v>1382</v>
      </c>
      <c r="D387" s="14" t="s">
        <v>1383</v>
      </c>
      <c r="E387" s="187">
        <v>0.85</v>
      </c>
      <c r="F387" s="187">
        <f t="shared" ref="F387:F450" si="66">H387*216000</f>
        <v>21600</v>
      </c>
      <c r="G387" s="187">
        <f t="shared" ref="G387:G450" si="67">H387*95200</f>
        <v>9520</v>
      </c>
      <c r="H387" s="187">
        <v>0.1</v>
      </c>
      <c r="I387" s="187">
        <f t="shared" si="60"/>
        <v>207750</v>
      </c>
      <c r="J387" s="187">
        <f t="shared" si="61"/>
        <v>84450</v>
      </c>
      <c r="K387" s="187">
        <v>0.75</v>
      </c>
      <c r="L387" s="187">
        <f t="shared" ref="L387:L450" si="68">J387+G387</f>
        <v>93970</v>
      </c>
      <c r="M387" s="187">
        <f t="shared" ref="M387:M450" si="69">I387+F387</f>
        <v>229350</v>
      </c>
      <c r="N387" s="187">
        <f t="shared" ref="N387:N450" si="70">M387-(L387*70%)</f>
        <v>163571</v>
      </c>
      <c r="O387" s="187">
        <v>0</v>
      </c>
      <c r="P387" s="187">
        <f t="shared" si="62"/>
        <v>21000</v>
      </c>
      <c r="Q387" s="187">
        <f t="shared" si="63"/>
        <v>180000</v>
      </c>
      <c r="R387" s="187">
        <f t="shared" si="64"/>
        <v>201000</v>
      </c>
      <c r="S387" s="187">
        <f t="shared" si="65"/>
        <v>135221</v>
      </c>
    </row>
    <row r="388" spans="1:19" ht="39" x14ac:dyDescent="0.5">
      <c r="A388" s="14" t="s">
        <v>16</v>
      </c>
      <c r="B388" s="186">
        <v>802540</v>
      </c>
      <c r="C388" s="15" t="s">
        <v>1384</v>
      </c>
      <c r="D388" s="14"/>
      <c r="E388" s="187">
        <v>0.27</v>
      </c>
      <c r="F388" s="187">
        <f t="shared" si="66"/>
        <v>15120.000000000002</v>
      </c>
      <c r="G388" s="187">
        <f t="shared" si="67"/>
        <v>6664.0000000000009</v>
      </c>
      <c r="H388" s="187">
        <v>7.0000000000000007E-2</v>
      </c>
      <c r="I388" s="187">
        <f t="shared" ref="I388:I451" si="71">K388*277000</f>
        <v>55400</v>
      </c>
      <c r="J388" s="187">
        <f t="shared" ref="J388:J451" si="72">112600*K388</f>
        <v>22520</v>
      </c>
      <c r="K388" s="187">
        <v>0.2</v>
      </c>
      <c r="L388" s="187">
        <f t="shared" si="68"/>
        <v>29184</v>
      </c>
      <c r="M388" s="187">
        <f t="shared" si="69"/>
        <v>70520</v>
      </c>
      <c r="N388" s="187">
        <f t="shared" si="70"/>
        <v>50091.199999999997</v>
      </c>
      <c r="O388" s="187">
        <v>0</v>
      </c>
      <c r="P388" s="187">
        <f t="shared" ref="P388:P451" si="73">H388*210000</f>
        <v>14700.000000000002</v>
      </c>
      <c r="Q388" s="187">
        <f t="shared" ref="Q388:Q451" si="74">K388*240000</f>
        <v>48000</v>
      </c>
      <c r="R388" s="187">
        <f t="shared" ref="R388:R451" si="75">P388+Q388</f>
        <v>62700</v>
      </c>
      <c r="S388" s="187">
        <f t="shared" ref="S388:S451" si="76">R388-(L388*70%)</f>
        <v>42271.199999999997</v>
      </c>
    </row>
    <row r="389" spans="1:19" ht="19.5" x14ac:dyDescent="0.5">
      <c r="A389" s="14" t="s">
        <v>49</v>
      </c>
      <c r="B389" s="186">
        <v>802545</v>
      </c>
      <c r="C389" s="15" t="s">
        <v>1385</v>
      </c>
      <c r="D389" s="14"/>
      <c r="E389" s="187">
        <v>7.6800000000000006</v>
      </c>
      <c r="F389" s="187">
        <f t="shared" si="66"/>
        <v>347760</v>
      </c>
      <c r="G389" s="187">
        <f t="shared" si="67"/>
        <v>153272</v>
      </c>
      <c r="H389" s="187">
        <v>1.61</v>
      </c>
      <c r="I389" s="187">
        <f t="shared" si="71"/>
        <v>1681390</v>
      </c>
      <c r="J389" s="187">
        <f t="shared" si="72"/>
        <v>683482</v>
      </c>
      <c r="K389" s="187">
        <v>6.07</v>
      </c>
      <c r="L389" s="187">
        <f t="shared" si="68"/>
        <v>836754</v>
      </c>
      <c r="M389" s="187">
        <f t="shared" si="69"/>
        <v>2029150</v>
      </c>
      <c r="N389" s="187">
        <f t="shared" si="70"/>
        <v>1443422.2000000002</v>
      </c>
      <c r="O389" s="187">
        <v>0</v>
      </c>
      <c r="P389" s="187">
        <f t="shared" si="73"/>
        <v>338100</v>
      </c>
      <c r="Q389" s="187">
        <f t="shared" si="74"/>
        <v>1456800</v>
      </c>
      <c r="R389" s="187">
        <f t="shared" si="75"/>
        <v>1794900</v>
      </c>
      <c r="S389" s="187">
        <f t="shared" si="76"/>
        <v>1209172.2000000002</v>
      </c>
    </row>
    <row r="390" spans="1:19" ht="39" x14ac:dyDescent="0.5">
      <c r="A390" s="14" t="s">
        <v>16</v>
      </c>
      <c r="B390" s="186">
        <v>802550</v>
      </c>
      <c r="C390" s="15" t="s">
        <v>1386</v>
      </c>
      <c r="D390" s="14"/>
      <c r="E390" s="187">
        <v>0.12</v>
      </c>
      <c r="F390" s="187">
        <f t="shared" si="66"/>
        <v>6480</v>
      </c>
      <c r="G390" s="187">
        <f t="shared" si="67"/>
        <v>2856</v>
      </c>
      <c r="H390" s="187">
        <v>0.03</v>
      </c>
      <c r="I390" s="187">
        <f t="shared" si="71"/>
        <v>24930</v>
      </c>
      <c r="J390" s="187">
        <f t="shared" si="72"/>
        <v>10134</v>
      </c>
      <c r="K390" s="187">
        <v>0.09</v>
      </c>
      <c r="L390" s="187">
        <f t="shared" si="68"/>
        <v>12990</v>
      </c>
      <c r="M390" s="187">
        <f t="shared" si="69"/>
        <v>31410</v>
      </c>
      <c r="N390" s="187">
        <f t="shared" si="70"/>
        <v>22317</v>
      </c>
      <c r="O390" s="187">
        <v>0</v>
      </c>
      <c r="P390" s="187">
        <f t="shared" si="73"/>
        <v>6300</v>
      </c>
      <c r="Q390" s="187">
        <f t="shared" si="74"/>
        <v>21600</v>
      </c>
      <c r="R390" s="187">
        <f t="shared" si="75"/>
        <v>27900</v>
      </c>
      <c r="S390" s="187">
        <f t="shared" si="76"/>
        <v>18807</v>
      </c>
    </row>
    <row r="391" spans="1:19" ht="39" x14ac:dyDescent="0.5">
      <c r="A391" s="14" t="s">
        <v>16</v>
      </c>
      <c r="B391" s="186">
        <v>802555</v>
      </c>
      <c r="C391" s="15" t="s">
        <v>1387</v>
      </c>
      <c r="D391" s="14"/>
      <c r="E391" s="187">
        <v>4.17</v>
      </c>
      <c r="F391" s="187">
        <f t="shared" si="66"/>
        <v>187920</v>
      </c>
      <c r="G391" s="187">
        <f t="shared" si="67"/>
        <v>82824</v>
      </c>
      <c r="H391" s="187">
        <v>0.87</v>
      </c>
      <c r="I391" s="187">
        <f t="shared" si="71"/>
        <v>914100</v>
      </c>
      <c r="J391" s="187">
        <f t="shared" si="72"/>
        <v>371580</v>
      </c>
      <c r="K391" s="187">
        <v>3.3</v>
      </c>
      <c r="L391" s="187">
        <f t="shared" si="68"/>
        <v>454404</v>
      </c>
      <c r="M391" s="187">
        <f t="shared" si="69"/>
        <v>1102020</v>
      </c>
      <c r="N391" s="187">
        <f t="shared" si="70"/>
        <v>783937.2</v>
      </c>
      <c r="O391" s="187">
        <v>0</v>
      </c>
      <c r="P391" s="187">
        <f t="shared" si="73"/>
        <v>182700</v>
      </c>
      <c r="Q391" s="187">
        <f t="shared" si="74"/>
        <v>792000</v>
      </c>
      <c r="R391" s="187">
        <f t="shared" si="75"/>
        <v>974700</v>
      </c>
      <c r="S391" s="187">
        <f t="shared" si="76"/>
        <v>656617.19999999995</v>
      </c>
    </row>
    <row r="392" spans="1:19" ht="19.5" x14ac:dyDescent="0.5">
      <c r="A392" s="14" t="s">
        <v>16</v>
      </c>
      <c r="B392" s="186">
        <v>802560</v>
      </c>
      <c r="C392" s="15" t="s">
        <v>1388</v>
      </c>
      <c r="D392" s="14"/>
      <c r="E392" s="187">
        <v>1.32</v>
      </c>
      <c r="F392" s="187">
        <f t="shared" si="66"/>
        <v>73440</v>
      </c>
      <c r="G392" s="187">
        <f t="shared" si="67"/>
        <v>32368.000000000004</v>
      </c>
      <c r="H392" s="187">
        <v>0.34</v>
      </c>
      <c r="I392" s="187">
        <f t="shared" si="71"/>
        <v>271460</v>
      </c>
      <c r="J392" s="187">
        <f t="shared" si="72"/>
        <v>110348</v>
      </c>
      <c r="K392" s="187">
        <v>0.98</v>
      </c>
      <c r="L392" s="187">
        <f t="shared" si="68"/>
        <v>142716</v>
      </c>
      <c r="M392" s="187">
        <f t="shared" si="69"/>
        <v>344900</v>
      </c>
      <c r="N392" s="187">
        <f t="shared" si="70"/>
        <v>244998.8</v>
      </c>
      <c r="O392" s="187">
        <v>0</v>
      </c>
      <c r="P392" s="187">
        <f t="shared" si="73"/>
        <v>71400</v>
      </c>
      <c r="Q392" s="187">
        <f t="shared" si="74"/>
        <v>235200</v>
      </c>
      <c r="R392" s="187">
        <f t="shared" si="75"/>
        <v>306600</v>
      </c>
      <c r="S392" s="187">
        <f t="shared" si="76"/>
        <v>206698.8</v>
      </c>
    </row>
    <row r="393" spans="1:19" ht="39" x14ac:dyDescent="0.5">
      <c r="A393" s="14" t="s">
        <v>16</v>
      </c>
      <c r="B393" s="186">
        <v>802565</v>
      </c>
      <c r="C393" s="15" t="s">
        <v>1389</v>
      </c>
      <c r="D393" s="14"/>
      <c r="E393" s="187">
        <v>2.23</v>
      </c>
      <c r="F393" s="187">
        <f t="shared" si="66"/>
        <v>125279.99999999999</v>
      </c>
      <c r="G393" s="187">
        <f t="shared" si="67"/>
        <v>55215.999999999993</v>
      </c>
      <c r="H393" s="187">
        <v>0.57999999999999996</v>
      </c>
      <c r="I393" s="187">
        <f t="shared" si="71"/>
        <v>457050</v>
      </c>
      <c r="J393" s="187">
        <f t="shared" si="72"/>
        <v>185790</v>
      </c>
      <c r="K393" s="187">
        <v>1.65</v>
      </c>
      <c r="L393" s="187">
        <f t="shared" si="68"/>
        <v>241006</v>
      </c>
      <c r="M393" s="187">
        <f t="shared" si="69"/>
        <v>582330</v>
      </c>
      <c r="N393" s="187">
        <f t="shared" si="70"/>
        <v>413625.80000000005</v>
      </c>
      <c r="O393" s="187">
        <v>0</v>
      </c>
      <c r="P393" s="187">
        <f t="shared" si="73"/>
        <v>121799.99999999999</v>
      </c>
      <c r="Q393" s="187">
        <f t="shared" si="74"/>
        <v>396000</v>
      </c>
      <c r="R393" s="187">
        <f t="shared" si="75"/>
        <v>517800</v>
      </c>
      <c r="S393" s="187">
        <f t="shared" si="76"/>
        <v>349095.80000000005</v>
      </c>
    </row>
    <row r="394" spans="1:19" ht="39" x14ac:dyDescent="0.5">
      <c r="A394" s="14" t="s">
        <v>16</v>
      </c>
      <c r="B394" s="186">
        <v>802570</v>
      </c>
      <c r="C394" s="15" t="s">
        <v>1390</v>
      </c>
      <c r="D394" s="14"/>
      <c r="E394" s="187">
        <v>2.31</v>
      </c>
      <c r="F394" s="187">
        <f t="shared" si="66"/>
        <v>129600</v>
      </c>
      <c r="G394" s="187">
        <f t="shared" si="67"/>
        <v>57120</v>
      </c>
      <c r="H394" s="187">
        <v>0.6</v>
      </c>
      <c r="I394" s="187">
        <f t="shared" si="71"/>
        <v>473670</v>
      </c>
      <c r="J394" s="187">
        <f t="shared" si="72"/>
        <v>192546</v>
      </c>
      <c r="K394" s="187">
        <v>1.71</v>
      </c>
      <c r="L394" s="187">
        <f t="shared" si="68"/>
        <v>249666</v>
      </c>
      <c r="M394" s="187">
        <f t="shared" si="69"/>
        <v>603270</v>
      </c>
      <c r="N394" s="187">
        <f t="shared" si="70"/>
        <v>428503.80000000005</v>
      </c>
      <c r="O394" s="187">
        <v>0</v>
      </c>
      <c r="P394" s="187">
        <f t="shared" si="73"/>
        <v>126000</v>
      </c>
      <c r="Q394" s="187">
        <f t="shared" si="74"/>
        <v>410400</v>
      </c>
      <c r="R394" s="187">
        <f t="shared" si="75"/>
        <v>536400</v>
      </c>
      <c r="S394" s="187">
        <f t="shared" si="76"/>
        <v>361633.80000000005</v>
      </c>
    </row>
    <row r="395" spans="1:19" ht="39" x14ac:dyDescent="0.5">
      <c r="A395" s="14" t="s">
        <v>16</v>
      </c>
      <c r="B395" s="186">
        <v>802575</v>
      </c>
      <c r="C395" s="15" t="s">
        <v>1391</v>
      </c>
      <c r="D395" s="14"/>
      <c r="E395" s="187">
        <v>3.5300000000000002</v>
      </c>
      <c r="F395" s="187">
        <f t="shared" si="66"/>
        <v>159840</v>
      </c>
      <c r="G395" s="187">
        <f t="shared" si="67"/>
        <v>70448</v>
      </c>
      <c r="H395" s="187">
        <v>0.74</v>
      </c>
      <c r="I395" s="187">
        <f t="shared" si="71"/>
        <v>772830</v>
      </c>
      <c r="J395" s="187">
        <f t="shared" si="72"/>
        <v>314154</v>
      </c>
      <c r="K395" s="187">
        <v>2.79</v>
      </c>
      <c r="L395" s="187">
        <f t="shared" si="68"/>
        <v>384602</v>
      </c>
      <c r="M395" s="187">
        <f t="shared" si="69"/>
        <v>932670</v>
      </c>
      <c r="N395" s="187">
        <f t="shared" si="70"/>
        <v>663448.60000000009</v>
      </c>
      <c r="O395" s="187">
        <v>0</v>
      </c>
      <c r="P395" s="187">
        <f t="shared" si="73"/>
        <v>155400</v>
      </c>
      <c r="Q395" s="187">
        <f t="shared" si="74"/>
        <v>669600</v>
      </c>
      <c r="R395" s="187">
        <f t="shared" si="75"/>
        <v>825000</v>
      </c>
      <c r="S395" s="187">
        <f t="shared" si="76"/>
        <v>555778.60000000009</v>
      </c>
    </row>
    <row r="396" spans="1:19" ht="19.5" x14ac:dyDescent="0.5">
      <c r="A396" s="14" t="s">
        <v>16</v>
      </c>
      <c r="B396" s="186">
        <v>802580</v>
      </c>
      <c r="C396" s="15" t="s">
        <v>1392</v>
      </c>
      <c r="D396" s="14"/>
      <c r="E396" s="187">
        <v>5.1400000000000006</v>
      </c>
      <c r="F396" s="187">
        <f t="shared" si="66"/>
        <v>194400</v>
      </c>
      <c r="G396" s="187">
        <f t="shared" si="67"/>
        <v>85680</v>
      </c>
      <c r="H396" s="187">
        <v>0.9</v>
      </c>
      <c r="I396" s="187">
        <f t="shared" si="71"/>
        <v>1174480</v>
      </c>
      <c r="J396" s="187">
        <f t="shared" si="72"/>
        <v>477424</v>
      </c>
      <c r="K396" s="187">
        <v>4.24</v>
      </c>
      <c r="L396" s="187">
        <f t="shared" si="68"/>
        <v>563104</v>
      </c>
      <c r="M396" s="187">
        <f t="shared" si="69"/>
        <v>1368880</v>
      </c>
      <c r="N396" s="187">
        <f t="shared" si="70"/>
        <v>974707.19999999995</v>
      </c>
      <c r="O396" s="187">
        <v>0</v>
      </c>
      <c r="P396" s="187">
        <f t="shared" si="73"/>
        <v>189000</v>
      </c>
      <c r="Q396" s="187">
        <f t="shared" si="74"/>
        <v>1017600</v>
      </c>
      <c r="R396" s="187">
        <f t="shared" si="75"/>
        <v>1206600</v>
      </c>
      <c r="S396" s="187">
        <f t="shared" si="76"/>
        <v>812427.2</v>
      </c>
    </row>
    <row r="397" spans="1:19" ht="19.5" x14ac:dyDescent="0.5">
      <c r="A397" s="14" t="s">
        <v>16</v>
      </c>
      <c r="B397" s="186">
        <v>802585</v>
      </c>
      <c r="C397" s="15" t="s">
        <v>1393</v>
      </c>
      <c r="D397" s="14"/>
      <c r="E397" s="187">
        <v>7.48</v>
      </c>
      <c r="F397" s="187">
        <f t="shared" si="66"/>
        <v>241920.00000000003</v>
      </c>
      <c r="G397" s="187">
        <f t="shared" si="67"/>
        <v>106624.00000000001</v>
      </c>
      <c r="H397" s="187">
        <v>1.1200000000000001</v>
      </c>
      <c r="I397" s="187">
        <f t="shared" si="71"/>
        <v>1761720</v>
      </c>
      <c r="J397" s="187">
        <f t="shared" si="72"/>
        <v>716136</v>
      </c>
      <c r="K397" s="187">
        <v>6.36</v>
      </c>
      <c r="L397" s="187">
        <f t="shared" si="68"/>
        <v>822760</v>
      </c>
      <c r="M397" s="187">
        <f t="shared" si="69"/>
        <v>2003640</v>
      </c>
      <c r="N397" s="187">
        <f t="shared" si="70"/>
        <v>1427708</v>
      </c>
      <c r="O397" s="187">
        <v>0</v>
      </c>
      <c r="P397" s="187">
        <f t="shared" si="73"/>
        <v>235200.00000000003</v>
      </c>
      <c r="Q397" s="187">
        <f t="shared" si="74"/>
        <v>1526400</v>
      </c>
      <c r="R397" s="187">
        <f t="shared" si="75"/>
        <v>1761600</v>
      </c>
      <c r="S397" s="187">
        <f t="shared" si="76"/>
        <v>1185668</v>
      </c>
    </row>
    <row r="398" spans="1:19" ht="39" x14ac:dyDescent="0.5">
      <c r="A398" s="14" t="s">
        <v>16</v>
      </c>
      <c r="B398" s="186">
        <v>802590</v>
      </c>
      <c r="C398" s="15" t="s">
        <v>1394</v>
      </c>
      <c r="D398" s="14"/>
      <c r="E398" s="187">
        <v>3.5</v>
      </c>
      <c r="F398" s="187">
        <f t="shared" si="66"/>
        <v>216000</v>
      </c>
      <c r="G398" s="187">
        <f t="shared" si="67"/>
        <v>95200</v>
      </c>
      <c r="H398" s="187">
        <v>1</v>
      </c>
      <c r="I398" s="187">
        <f t="shared" si="71"/>
        <v>692500</v>
      </c>
      <c r="J398" s="187">
        <f t="shared" si="72"/>
        <v>281500</v>
      </c>
      <c r="K398" s="187">
        <v>2.5</v>
      </c>
      <c r="L398" s="187">
        <f t="shared" si="68"/>
        <v>376700</v>
      </c>
      <c r="M398" s="187">
        <f t="shared" si="69"/>
        <v>908500</v>
      </c>
      <c r="N398" s="187">
        <f t="shared" si="70"/>
        <v>644810</v>
      </c>
      <c r="O398" s="187">
        <v>0</v>
      </c>
      <c r="P398" s="187">
        <f t="shared" si="73"/>
        <v>210000</v>
      </c>
      <c r="Q398" s="187">
        <f t="shared" si="74"/>
        <v>600000</v>
      </c>
      <c r="R398" s="187">
        <f t="shared" si="75"/>
        <v>810000</v>
      </c>
      <c r="S398" s="187">
        <f t="shared" si="76"/>
        <v>546310</v>
      </c>
    </row>
    <row r="399" spans="1:19" ht="58.5" x14ac:dyDescent="0.5">
      <c r="A399" s="14" t="s">
        <v>16</v>
      </c>
      <c r="B399" s="186">
        <v>802591</v>
      </c>
      <c r="C399" s="15" t="s">
        <v>1395</v>
      </c>
      <c r="D399" s="14"/>
      <c r="E399" s="187">
        <v>7</v>
      </c>
      <c r="F399" s="187">
        <f t="shared" si="66"/>
        <v>216000</v>
      </c>
      <c r="G399" s="187">
        <f t="shared" si="67"/>
        <v>95200</v>
      </c>
      <c r="H399" s="187">
        <v>1</v>
      </c>
      <c r="I399" s="187">
        <f t="shared" si="71"/>
        <v>1662000</v>
      </c>
      <c r="J399" s="187">
        <f t="shared" si="72"/>
        <v>675600</v>
      </c>
      <c r="K399" s="187">
        <v>6</v>
      </c>
      <c r="L399" s="187">
        <f t="shared" si="68"/>
        <v>770800</v>
      </c>
      <c r="M399" s="187">
        <f t="shared" si="69"/>
        <v>1878000</v>
      </c>
      <c r="N399" s="187">
        <f t="shared" si="70"/>
        <v>1338440</v>
      </c>
      <c r="O399" s="187">
        <v>0</v>
      </c>
      <c r="P399" s="187">
        <f t="shared" si="73"/>
        <v>210000</v>
      </c>
      <c r="Q399" s="187">
        <f t="shared" si="74"/>
        <v>1440000</v>
      </c>
      <c r="R399" s="187">
        <f t="shared" si="75"/>
        <v>1650000</v>
      </c>
      <c r="S399" s="187">
        <f t="shared" si="76"/>
        <v>1110440</v>
      </c>
    </row>
    <row r="400" spans="1:19" ht="39" x14ac:dyDescent="0.5">
      <c r="A400" s="14" t="s">
        <v>16</v>
      </c>
      <c r="B400" s="186">
        <v>802595</v>
      </c>
      <c r="C400" s="15" t="s">
        <v>1396</v>
      </c>
      <c r="D400" s="14"/>
      <c r="E400" s="187">
        <v>3.59</v>
      </c>
      <c r="F400" s="187">
        <f t="shared" si="66"/>
        <v>162000</v>
      </c>
      <c r="G400" s="187">
        <f t="shared" si="67"/>
        <v>71400</v>
      </c>
      <c r="H400" s="187">
        <v>0.75</v>
      </c>
      <c r="I400" s="187">
        <f t="shared" si="71"/>
        <v>786680</v>
      </c>
      <c r="J400" s="187">
        <f t="shared" si="72"/>
        <v>319784</v>
      </c>
      <c r="K400" s="187">
        <v>2.84</v>
      </c>
      <c r="L400" s="187">
        <f t="shared" si="68"/>
        <v>391184</v>
      </c>
      <c r="M400" s="187">
        <f t="shared" si="69"/>
        <v>948680</v>
      </c>
      <c r="N400" s="187">
        <f t="shared" si="70"/>
        <v>674851.2</v>
      </c>
      <c r="O400" s="187">
        <v>0</v>
      </c>
      <c r="P400" s="187">
        <f t="shared" si="73"/>
        <v>157500</v>
      </c>
      <c r="Q400" s="187">
        <f t="shared" si="74"/>
        <v>681600</v>
      </c>
      <c r="R400" s="187">
        <f t="shared" si="75"/>
        <v>839100</v>
      </c>
      <c r="S400" s="187">
        <f t="shared" si="76"/>
        <v>565271.19999999995</v>
      </c>
    </row>
    <row r="401" spans="1:19" ht="39" x14ac:dyDescent="0.5">
      <c r="A401" s="14" t="s">
        <v>16</v>
      </c>
      <c r="B401" s="186">
        <v>802600</v>
      </c>
      <c r="C401" s="15" t="s">
        <v>1397</v>
      </c>
      <c r="D401" s="14"/>
      <c r="E401" s="187">
        <v>4.9000000000000004</v>
      </c>
      <c r="F401" s="187">
        <f t="shared" si="66"/>
        <v>222480</v>
      </c>
      <c r="G401" s="187">
        <f t="shared" si="67"/>
        <v>98056</v>
      </c>
      <c r="H401" s="187">
        <v>1.03</v>
      </c>
      <c r="I401" s="187">
        <f t="shared" si="71"/>
        <v>1071990</v>
      </c>
      <c r="J401" s="187">
        <f t="shared" si="72"/>
        <v>435762</v>
      </c>
      <c r="K401" s="187">
        <v>3.87</v>
      </c>
      <c r="L401" s="187">
        <f t="shared" si="68"/>
        <v>533818</v>
      </c>
      <c r="M401" s="187">
        <f t="shared" si="69"/>
        <v>1294470</v>
      </c>
      <c r="N401" s="187">
        <f t="shared" si="70"/>
        <v>920797.4</v>
      </c>
      <c r="O401" s="187">
        <v>0</v>
      </c>
      <c r="P401" s="187">
        <f t="shared" si="73"/>
        <v>216300</v>
      </c>
      <c r="Q401" s="187">
        <f t="shared" si="74"/>
        <v>928800</v>
      </c>
      <c r="R401" s="187">
        <f t="shared" si="75"/>
        <v>1145100</v>
      </c>
      <c r="S401" s="187">
        <f t="shared" si="76"/>
        <v>771427.4</v>
      </c>
    </row>
    <row r="402" spans="1:19" ht="19.5" x14ac:dyDescent="0.5">
      <c r="A402" s="14" t="s">
        <v>16</v>
      </c>
      <c r="B402" s="186">
        <v>802605</v>
      </c>
      <c r="C402" s="15" t="s">
        <v>1398</v>
      </c>
      <c r="D402" s="14"/>
      <c r="E402" s="187">
        <v>3.49</v>
      </c>
      <c r="F402" s="187">
        <f t="shared" si="66"/>
        <v>196560</v>
      </c>
      <c r="G402" s="187">
        <f t="shared" si="67"/>
        <v>86632</v>
      </c>
      <c r="H402" s="187">
        <v>0.91</v>
      </c>
      <c r="I402" s="187">
        <f t="shared" si="71"/>
        <v>714660</v>
      </c>
      <c r="J402" s="187">
        <f t="shared" si="72"/>
        <v>290508</v>
      </c>
      <c r="K402" s="187">
        <v>2.58</v>
      </c>
      <c r="L402" s="187">
        <f t="shared" si="68"/>
        <v>377140</v>
      </c>
      <c r="M402" s="187">
        <f t="shared" si="69"/>
        <v>911220</v>
      </c>
      <c r="N402" s="187">
        <f t="shared" si="70"/>
        <v>647222</v>
      </c>
      <c r="O402" s="187">
        <v>0</v>
      </c>
      <c r="P402" s="187">
        <f t="shared" si="73"/>
        <v>191100</v>
      </c>
      <c r="Q402" s="187">
        <f t="shared" si="74"/>
        <v>619200</v>
      </c>
      <c r="R402" s="187">
        <f t="shared" si="75"/>
        <v>810300</v>
      </c>
      <c r="S402" s="187">
        <f t="shared" si="76"/>
        <v>546302</v>
      </c>
    </row>
    <row r="403" spans="1:19" ht="19.5" x14ac:dyDescent="0.5">
      <c r="A403" s="14" t="s">
        <v>16</v>
      </c>
      <c r="B403" s="186">
        <v>802610</v>
      </c>
      <c r="C403" s="15" t="s">
        <v>1399</v>
      </c>
      <c r="D403" s="14"/>
      <c r="E403" s="187">
        <v>1.37</v>
      </c>
      <c r="F403" s="187">
        <f t="shared" si="66"/>
        <v>62639.999999999993</v>
      </c>
      <c r="G403" s="187">
        <f t="shared" si="67"/>
        <v>27607.999999999996</v>
      </c>
      <c r="H403" s="187">
        <v>0.28999999999999998</v>
      </c>
      <c r="I403" s="187">
        <f t="shared" si="71"/>
        <v>299160</v>
      </c>
      <c r="J403" s="187">
        <f t="shared" si="72"/>
        <v>121608.00000000001</v>
      </c>
      <c r="K403" s="187">
        <v>1.08</v>
      </c>
      <c r="L403" s="187">
        <f t="shared" si="68"/>
        <v>149216</v>
      </c>
      <c r="M403" s="187">
        <f t="shared" si="69"/>
        <v>361800</v>
      </c>
      <c r="N403" s="187">
        <f t="shared" si="70"/>
        <v>257348.8</v>
      </c>
      <c r="O403" s="187">
        <v>0</v>
      </c>
      <c r="P403" s="187">
        <f t="shared" si="73"/>
        <v>60899.999999999993</v>
      </c>
      <c r="Q403" s="187">
        <f t="shared" si="74"/>
        <v>259200.00000000003</v>
      </c>
      <c r="R403" s="187">
        <f t="shared" si="75"/>
        <v>320100</v>
      </c>
      <c r="S403" s="187">
        <f t="shared" si="76"/>
        <v>215648.8</v>
      </c>
    </row>
    <row r="404" spans="1:19" ht="39" x14ac:dyDescent="0.5">
      <c r="A404" s="14" t="s">
        <v>16</v>
      </c>
      <c r="B404" s="186">
        <v>802615</v>
      </c>
      <c r="C404" s="15" t="s">
        <v>1400</v>
      </c>
      <c r="D404" s="14"/>
      <c r="E404" s="187">
        <v>23.74</v>
      </c>
      <c r="F404" s="187">
        <f t="shared" si="66"/>
        <v>1073520</v>
      </c>
      <c r="G404" s="187">
        <f t="shared" si="67"/>
        <v>473144</v>
      </c>
      <c r="H404" s="187">
        <v>4.97</v>
      </c>
      <c r="I404" s="187">
        <f t="shared" si="71"/>
        <v>5199290</v>
      </c>
      <c r="J404" s="187">
        <f t="shared" si="72"/>
        <v>2113502</v>
      </c>
      <c r="K404" s="187">
        <v>18.77</v>
      </c>
      <c r="L404" s="187">
        <f t="shared" si="68"/>
        <v>2586646</v>
      </c>
      <c r="M404" s="187">
        <f t="shared" si="69"/>
        <v>6272810</v>
      </c>
      <c r="N404" s="187">
        <f t="shared" si="70"/>
        <v>4462157.8</v>
      </c>
      <c r="O404" s="187">
        <v>0</v>
      </c>
      <c r="P404" s="187">
        <f t="shared" si="73"/>
        <v>1043700</v>
      </c>
      <c r="Q404" s="187">
        <f t="shared" si="74"/>
        <v>4504800</v>
      </c>
      <c r="R404" s="187">
        <f t="shared" si="75"/>
        <v>5548500</v>
      </c>
      <c r="S404" s="187">
        <f t="shared" si="76"/>
        <v>3737847.8</v>
      </c>
    </row>
    <row r="405" spans="1:19" ht="39" x14ac:dyDescent="0.5">
      <c r="A405" s="14" t="s">
        <v>16</v>
      </c>
      <c r="B405" s="186">
        <v>802620</v>
      </c>
      <c r="C405" s="15" t="s">
        <v>1401</v>
      </c>
      <c r="D405" s="14"/>
      <c r="E405" s="187">
        <v>1.57</v>
      </c>
      <c r="F405" s="187">
        <f t="shared" si="66"/>
        <v>71280</v>
      </c>
      <c r="G405" s="187">
        <f t="shared" si="67"/>
        <v>31416</v>
      </c>
      <c r="H405" s="187">
        <v>0.33</v>
      </c>
      <c r="I405" s="187">
        <f t="shared" si="71"/>
        <v>343480</v>
      </c>
      <c r="J405" s="187">
        <f t="shared" si="72"/>
        <v>139624</v>
      </c>
      <c r="K405" s="187">
        <v>1.24</v>
      </c>
      <c r="L405" s="187">
        <f t="shared" si="68"/>
        <v>171040</v>
      </c>
      <c r="M405" s="187">
        <f t="shared" si="69"/>
        <v>414760</v>
      </c>
      <c r="N405" s="187">
        <f t="shared" si="70"/>
        <v>295032</v>
      </c>
      <c r="O405" s="187">
        <v>0</v>
      </c>
      <c r="P405" s="187">
        <f t="shared" si="73"/>
        <v>69300</v>
      </c>
      <c r="Q405" s="187">
        <f t="shared" si="74"/>
        <v>297600</v>
      </c>
      <c r="R405" s="187">
        <f t="shared" si="75"/>
        <v>366900</v>
      </c>
      <c r="S405" s="187">
        <f t="shared" si="76"/>
        <v>247172</v>
      </c>
    </row>
    <row r="406" spans="1:19" ht="58.5" x14ac:dyDescent="0.5">
      <c r="A406" s="14" t="s">
        <v>16</v>
      </c>
      <c r="B406" s="186">
        <v>802625</v>
      </c>
      <c r="C406" s="15" t="s">
        <v>1402</v>
      </c>
      <c r="D406" s="14"/>
      <c r="E406" s="187">
        <v>0.45999999999999996</v>
      </c>
      <c r="F406" s="187">
        <f t="shared" si="66"/>
        <v>23760</v>
      </c>
      <c r="G406" s="187">
        <f t="shared" si="67"/>
        <v>10472</v>
      </c>
      <c r="H406" s="187">
        <v>0.11</v>
      </c>
      <c r="I406" s="187">
        <f t="shared" si="71"/>
        <v>96950</v>
      </c>
      <c r="J406" s="187">
        <f t="shared" si="72"/>
        <v>39410</v>
      </c>
      <c r="K406" s="187">
        <v>0.35</v>
      </c>
      <c r="L406" s="187">
        <f t="shared" si="68"/>
        <v>49882</v>
      </c>
      <c r="M406" s="187">
        <f t="shared" si="69"/>
        <v>120710</v>
      </c>
      <c r="N406" s="187">
        <f t="shared" si="70"/>
        <v>85792.6</v>
      </c>
      <c r="O406" s="187">
        <v>0</v>
      </c>
      <c r="P406" s="187">
        <f t="shared" si="73"/>
        <v>23100</v>
      </c>
      <c r="Q406" s="187">
        <f t="shared" si="74"/>
        <v>84000</v>
      </c>
      <c r="R406" s="187">
        <f t="shared" si="75"/>
        <v>107100</v>
      </c>
      <c r="S406" s="187">
        <f t="shared" si="76"/>
        <v>72182.600000000006</v>
      </c>
    </row>
    <row r="407" spans="1:19" ht="39" x14ac:dyDescent="0.5">
      <c r="A407" s="14" t="s">
        <v>16</v>
      </c>
      <c r="B407" s="186">
        <v>802630</v>
      </c>
      <c r="C407" s="15" t="s">
        <v>1403</v>
      </c>
      <c r="D407" s="14"/>
      <c r="E407" s="187">
        <v>0.47</v>
      </c>
      <c r="F407" s="187">
        <f t="shared" si="66"/>
        <v>21600</v>
      </c>
      <c r="G407" s="187">
        <f t="shared" si="67"/>
        <v>9520</v>
      </c>
      <c r="H407" s="187">
        <v>0.1</v>
      </c>
      <c r="I407" s="187">
        <f t="shared" si="71"/>
        <v>102490</v>
      </c>
      <c r="J407" s="187">
        <f t="shared" si="72"/>
        <v>41662</v>
      </c>
      <c r="K407" s="187">
        <v>0.37</v>
      </c>
      <c r="L407" s="187">
        <f t="shared" si="68"/>
        <v>51182</v>
      </c>
      <c r="M407" s="187">
        <f t="shared" si="69"/>
        <v>124090</v>
      </c>
      <c r="N407" s="187">
        <f t="shared" si="70"/>
        <v>88262.6</v>
      </c>
      <c r="O407" s="187">
        <v>0</v>
      </c>
      <c r="P407" s="187">
        <f t="shared" si="73"/>
        <v>21000</v>
      </c>
      <c r="Q407" s="187">
        <f t="shared" si="74"/>
        <v>88800</v>
      </c>
      <c r="R407" s="187">
        <f t="shared" si="75"/>
        <v>109800</v>
      </c>
      <c r="S407" s="187">
        <f t="shared" si="76"/>
        <v>73972.600000000006</v>
      </c>
    </row>
    <row r="408" spans="1:19" ht="19.5" x14ac:dyDescent="0.5">
      <c r="A408" s="14" t="s">
        <v>16</v>
      </c>
      <c r="B408" s="186">
        <v>802635</v>
      </c>
      <c r="C408" s="15" t="s">
        <v>1404</v>
      </c>
      <c r="D408" s="14"/>
      <c r="E408" s="187">
        <v>2.2000000000000002</v>
      </c>
      <c r="F408" s="187">
        <f t="shared" si="66"/>
        <v>151200</v>
      </c>
      <c r="G408" s="187">
        <f t="shared" si="67"/>
        <v>66640</v>
      </c>
      <c r="H408" s="187">
        <v>0.7</v>
      </c>
      <c r="I408" s="187">
        <f t="shared" si="71"/>
        <v>415500</v>
      </c>
      <c r="J408" s="187">
        <f t="shared" si="72"/>
        <v>168900</v>
      </c>
      <c r="K408" s="187">
        <v>1.5</v>
      </c>
      <c r="L408" s="187">
        <f t="shared" si="68"/>
        <v>235540</v>
      </c>
      <c r="M408" s="187">
        <f t="shared" si="69"/>
        <v>566700</v>
      </c>
      <c r="N408" s="187">
        <f t="shared" si="70"/>
        <v>401822</v>
      </c>
      <c r="O408" s="187">
        <v>0</v>
      </c>
      <c r="P408" s="187">
        <f t="shared" si="73"/>
        <v>147000</v>
      </c>
      <c r="Q408" s="187">
        <f t="shared" si="74"/>
        <v>360000</v>
      </c>
      <c r="R408" s="187">
        <f t="shared" si="75"/>
        <v>507000</v>
      </c>
      <c r="S408" s="187">
        <f t="shared" si="76"/>
        <v>342122</v>
      </c>
    </row>
    <row r="409" spans="1:19" ht="58.5" x14ac:dyDescent="0.5">
      <c r="A409" s="14" t="s">
        <v>16</v>
      </c>
      <c r="B409" s="186">
        <v>802640</v>
      </c>
      <c r="C409" s="15" t="s">
        <v>1405</v>
      </c>
      <c r="D409" s="14"/>
      <c r="E409" s="187">
        <v>0.46</v>
      </c>
      <c r="F409" s="187">
        <f t="shared" si="66"/>
        <v>25920</v>
      </c>
      <c r="G409" s="187">
        <f t="shared" si="67"/>
        <v>11424</v>
      </c>
      <c r="H409" s="187">
        <v>0.12</v>
      </c>
      <c r="I409" s="187">
        <f t="shared" si="71"/>
        <v>94180</v>
      </c>
      <c r="J409" s="187">
        <f t="shared" si="72"/>
        <v>38284</v>
      </c>
      <c r="K409" s="187">
        <v>0.34</v>
      </c>
      <c r="L409" s="187">
        <f t="shared" si="68"/>
        <v>49708</v>
      </c>
      <c r="M409" s="187">
        <f t="shared" si="69"/>
        <v>120100</v>
      </c>
      <c r="N409" s="187">
        <f t="shared" si="70"/>
        <v>85304.4</v>
      </c>
      <c r="O409" s="187">
        <v>0</v>
      </c>
      <c r="P409" s="187">
        <f t="shared" si="73"/>
        <v>25200</v>
      </c>
      <c r="Q409" s="187">
        <f t="shared" si="74"/>
        <v>81600</v>
      </c>
      <c r="R409" s="187">
        <f t="shared" si="75"/>
        <v>106800</v>
      </c>
      <c r="S409" s="187">
        <f t="shared" si="76"/>
        <v>72004.399999999994</v>
      </c>
    </row>
    <row r="410" spans="1:19" ht="19.5" x14ac:dyDescent="0.5">
      <c r="A410" s="14" t="s">
        <v>16</v>
      </c>
      <c r="B410" s="186">
        <v>802645</v>
      </c>
      <c r="C410" s="15" t="s">
        <v>1406</v>
      </c>
      <c r="D410" s="14"/>
      <c r="E410" s="187">
        <v>0.24000000000000002</v>
      </c>
      <c r="F410" s="187">
        <f t="shared" si="66"/>
        <v>8640</v>
      </c>
      <c r="G410" s="187">
        <f t="shared" si="67"/>
        <v>3808</v>
      </c>
      <c r="H410" s="187">
        <v>0.04</v>
      </c>
      <c r="I410" s="187">
        <f t="shared" si="71"/>
        <v>55400</v>
      </c>
      <c r="J410" s="187">
        <f t="shared" si="72"/>
        <v>22520</v>
      </c>
      <c r="K410" s="187">
        <v>0.2</v>
      </c>
      <c r="L410" s="187">
        <f t="shared" si="68"/>
        <v>26328</v>
      </c>
      <c r="M410" s="187">
        <f t="shared" si="69"/>
        <v>64040</v>
      </c>
      <c r="N410" s="187">
        <f t="shared" si="70"/>
        <v>45610.400000000001</v>
      </c>
      <c r="O410" s="187">
        <v>0</v>
      </c>
      <c r="P410" s="187">
        <f t="shared" si="73"/>
        <v>8400</v>
      </c>
      <c r="Q410" s="187">
        <f t="shared" si="74"/>
        <v>48000</v>
      </c>
      <c r="R410" s="187">
        <f t="shared" si="75"/>
        <v>56400</v>
      </c>
      <c r="S410" s="187">
        <f t="shared" si="76"/>
        <v>37970.400000000001</v>
      </c>
    </row>
    <row r="411" spans="1:19" ht="19.5" x14ac:dyDescent="0.5">
      <c r="A411" s="14" t="s">
        <v>49</v>
      </c>
      <c r="B411" s="186">
        <v>802650</v>
      </c>
      <c r="C411" s="15" t="s">
        <v>1407</v>
      </c>
      <c r="D411" s="14"/>
      <c r="E411" s="187">
        <v>1.97</v>
      </c>
      <c r="F411" s="187">
        <f t="shared" si="66"/>
        <v>116640.00000000001</v>
      </c>
      <c r="G411" s="187">
        <f t="shared" si="67"/>
        <v>51408</v>
      </c>
      <c r="H411" s="187">
        <v>0.54</v>
      </c>
      <c r="I411" s="187">
        <f t="shared" si="71"/>
        <v>396110</v>
      </c>
      <c r="J411" s="187">
        <f t="shared" si="72"/>
        <v>161018</v>
      </c>
      <c r="K411" s="187">
        <v>1.43</v>
      </c>
      <c r="L411" s="187">
        <f t="shared" si="68"/>
        <v>212426</v>
      </c>
      <c r="M411" s="187">
        <f t="shared" si="69"/>
        <v>512750</v>
      </c>
      <c r="N411" s="187">
        <f t="shared" si="70"/>
        <v>364051.80000000005</v>
      </c>
      <c r="O411" s="187">
        <v>0</v>
      </c>
      <c r="P411" s="187">
        <f t="shared" si="73"/>
        <v>113400.00000000001</v>
      </c>
      <c r="Q411" s="187">
        <f t="shared" si="74"/>
        <v>343200</v>
      </c>
      <c r="R411" s="187">
        <f t="shared" si="75"/>
        <v>456600</v>
      </c>
      <c r="S411" s="187">
        <f t="shared" si="76"/>
        <v>307901.80000000005</v>
      </c>
    </row>
    <row r="412" spans="1:19" ht="19.5" x14ac:dyDescent="0.5">
      <c r="A412" s="14" t="s">
        <v>16</v>
      </c>
      <c r="B412" s="186">
        <v>802652</v>
      </c>
      <c r="C412" s="15" t="s">
        <v>1408</v>
      </c>
      <c r="D412" s="14"/>
      <c r="E412" s="187">
        <v>3.5</v>
      </c>
      <c r="F412" s="187">
        <f t="shared" si="66"/>
        <v>216000</v>
      </c>
      <c r="G412" s="187">
        <f t="shared" si="67"/>
        <v>95200</v>
      </c>
      <c r="H412" s="187">
        <v>1</v>
      </c>
      <c r="I412" s="187">
        <f t="shared" si="71"/>
        <v>692500</v>
      </c>
      <c r="J412" s="187">
        <f t="shared" si="72"/>
        <v>281500</v>
      </c>
      <c r="K412" s="187">
        <v>2.5</v>
      </c>
      <c r="L412" s="187">
        <f t="shared" si="68"/>
        <v>376700</v>
      </c>
      <c r="M412" s="187">
        <f t="shared" si="69"/>
        <v>908500</v>
      </c>
      <c r="N412" s="187">
        <f t="shared" si="70"/>
        <v>644810</v>
      </c>
      <c r="O412" s="187">
        <v>0</v>
      </c>
      <c r="P412" s="187">
        <f t="shared" si="73"/>
        <v>210000</v>
      </c>
      <c r="Q412" s="187">
        <f t="shared" si="74"/>
        <v>600000</v>
      </c>
      <c r="R412" s="187">
        <f t="shared" si="75"/>
        <v>810000</v>
      </c>
      <c r="S412" s="187">
        <f t="shared" si="76"/>
        <v>546310</v>
      </c>
    </row>
    <row r="413" spans="1:19" ht="19.5" x14ac:dyDescent="0.5">
      <c r="A413" s="14" t="s">
        <v>16</v>
      </c>
      <c r="B413" s="186">
        <v>802654</v>
      </c>
      <c r="C413" s="15" t="s">
        <v>1409</v>
      </c>
      <c r="D413" s="14"/>
      <c r="E413" s="187">
        <v>2.5</v>
      </c>
      <c r="F413" s="187">
        <f t="shared" si="66"/>
        <v>216000</v>
      </c>
      <c r="G413" s="187">
        <f t="shared" si="67"/>
        <v>95200</v>
      </c>
      <c r="H413" s="187">
        <v>1</v>
      </c>
      <c r="I413" s="187">
        <f t="shared" si="71"/>
        <v>415500</v>
      </c>
      <c r="J413" s="187">
        <f t="shared" si="72"/>
        <v>168900</v>
      </c>
      <c r="K413" s="187">
        <v>1.5</v>
      </c>
      <c r="L413" s="187">
        <f t="shared" si="68"/>
        <v>264100</v>
      </c>
      <c r="M413" s="187">
        <f t="shared" si="69"/>
        <v>631500</v>
      </c>
      <c r="N413" s="187">
        <f t="shared" si="70"/>
        <v>446630</v>
      </c>
      <c r="O413" s="187">
        <v>0</v>
      </c>
      <c r="P413" s="187">
        <f t="shared" si="73"/>
        <v>210000</v>
      </c>
      <c r="Q413" s="187">
        <f t="shared" si="74"/>
        <v>360000</v>
      </c>
      <c r="R413" s="187">
        <f t="shared" si="75"/>
        <v>570000</v>
      </c>
      <c r="S413" s="187">
        <f t="shared" si="76"/>
        <v>385130</v>
      </c>
    </row>
    <row r="414" spans="1:19" ht="19.5" x14ac:dyDescent="0.5">
      <c r="A414" s="14" t="s">
        <v>16</v>
      </c>
      <c r="B414" s="186">
        <v>802656</v>
      </c>
      <c r="C414" s="15" t="s">
        <v>1410</v>
      </c>
      <c r="D414" s="14"/>
      <c r="E414" s="187">
        <v>2.2000000000000002</v>
      </c>
      <c r="F414" s="187">
        <f t="shared" si="66"/>
        <v>151200</v>
      </c>
      <c r="G414" s="187">
        <f t="shared" si="67"/>
        <v>66640</v>
      </c>
      <c r="H414" s="187">
        <v>0.7</v>
      </c>
      <c r="I414" s="187">
        <f t="shared" si="71"/>
        <v>415500</v>
      </c>
      <c r="J414" s="187">
        <f t="shared" si="72"/>
        <v>168900</v>
      </c>
      <c r="K414" s="187">
        <v>1.5</v>
      </c>
      <c r="L414" s="187">
        <f t="shared" si="68"/>
        <v>235540</v>
      </c>
      <c r="M414" s="187">
        <f t="shared" si="69"/>
        <v>566700</v>
      </c>
      <c r="N414" s="187">
        <f t="shared" si="70"/>
        <v>401822</v>
      </c>
      <c r="O414" s="187">
        <v>0</v>
      </c>
      <c r="P414" s="187">
        <f t="shared" si="73"/>
        <v>147000</v>
      </c>
      <c r="Q414" s="187">
        <f t="shared" si="74"/>
        <v>360000</v>
      </c>
      <c r="R414" s="187">
        <f t="shared" si="75"/>
        <v>507000</v>
      </c>
      <c r="S414" s="187">
        <f t="shared" si="76"/>
        <v>342122</v>
      </c>
    </row>
    <row r="415" spans="1:19" ht="19.5" x14ac:dyDescent="0.5">
      <c r="A415" s="14" t="s">
        <v>16</v>
      </c>
      <c r="B415" s="186">
        <v>802658</v>
      </c>
      <c r="C415" s="15" t="s">
        <v>1411</v>
      </c>
      <c r="D415" s="14"/>
      <c r="E415" s="187">
        <v>2.2000000000000002</v>
      </c>
      <c r="F415" s="187">
        <f t="shared" si="66"/>
        <v>151200</v>
      </c>
      <c r="G415" s="187">
        <f t="shared" si="67"/>
        <v>66640</v>
      </c>
      <c r="H415" s="187">
        <v>0.7</v>
      </c>
      <c r="I415" s="187">
        <f t="shared" si="71"/>
        <v>415500</v>
      </c>
      <c r="J415" s="187">
        <f t="shared" si="72"/>
        <v>168900</v>
      </c>
      <c r="K415" s="187">
        <v>1.5</v>
      </c>
      <c r="L415" s="187">
        <f t="shared" si="68"/>
        <v>235540</v>
      </c>
      <c r="M415" s="187">
        <f t="shared" si="69"/>
        <v>566700</v>
      </c>
      <c r="N415" s="187">
        <f t="shared" si="70"/>
        <v>401822</v>
      </c>
      <c r="O415" s="187">
        <v>0</v>
      </c>
      <c r="P415" s="187">
        <f t="shared" si="73"/>
        <v>147000</v>
      </c>
      <c r="Q415" s="187">
        <f t="shared" si="74"/>
        <v>360000</v>
      </c>
      <c r="R415" s="187">
        <f t="shared" si="75"/>
        <v>507000</v>
      </c>
      <c r="S415" s="187">
        <f t="shared" si="76"/>
        <v>342122</v>
      </c>
    </row>
    <row r="416" spans="1:19" ht="19.5" x14ac:dyDescent="0.5">
      <c r="A416" s="14" t="s">
        <v>16</v>
      </c>
      <c r="B416" s="186">
        <v>802660</v>
      </c>
      <c r="C416" s="15" t="s">
        <v>1412</v>
      </c>
      <c r="D416" s="14"/>
      <c r="E416" s="187">
        <v>6</v>
      </c>
      <c r="F416" s="187">
        <f t="shared" si="66"/>
        <v>432000</v>
      </c>
      <c r="G416" s="187">
        <f t="shared" si="67"/>
        <v>190400</v>
      </c>
      <c r="H416" s="187">
        <v>2</v>
      </c>
      <c r="I416" s="187">
        <f t="shared" si="71"/>
        <v>1108000</v>
      </c>
      <c r="J416" s="187">
        <f t="shared" si="72"/>
        <v>450400</v>
      </c>
      <c r="K416" s="187">
        <v>4</v>
      </c>
      <c r="L416" s="187">
        <f t="shared" si="68"/>
        <v>640800</v>
      </c>
      <c r="M416" s="187">
        <f t="shared" si="69"/>
        <v>1540000</v>
      </c>
      <c r="N416" s="187">
        <f t="shared" si="70"/>
        <v>1091440</v>
      </c>
      <c r="O416" s="187">
        <v>0</v>
      </c>
      <c r="P416" s="187">
        <f t="shared" si="73"/>
        <v>420000</v>
      </c>
      <c r="Q416" s="187">
        <f t="shared" si="74"/>
        <v>960000</v>
      </c>
      <c r="R416" s="187">
        <f t="shared" si="75"/>
        <v>1380000</v>
      </c>
      <c r="S416" s="187">
        <f t="shared" si="76"/>
        <v>931440</v>
      </c>
    </row>
    <row r="417" spans="1:19" ht="19.5" x14ac:dyDescent="0.5">
      <c r="A417" s="14" t="s">
        <v>16</v>
      </c>
      <c r="B417" s="186">
        <v>802662</v>
      </c>
      <c r="C417" s="15" t="s">
        <v>1413</v>
      </c>
      <c r="D417" s="14"/>
      <c r="E417" s="187">
        <v>13</v>
      </c>
      <c r="F417" s="187">
        <f t="shared" si="66"/>
        <v>864000</v>
      </c>
      <c r="G417" s="187">
        <f t="shared" si="67"/>
        <v>380800</v>
      </c>
      <c r="H417" s="187">
        <v>4</v>
      </c>
      <c r="I417" s="187">
        <f t="shared" si="71"/>
        <v>2493000</v>
      </c>
      <c r="J417" s="187">
        <f t="shared" si="72"/>
        <v>1013400</v>
      </c>
      <c r="K417" s="187">
        <v>9</v>
      </c>
      <c r="L417" s="187">
        <f t="shared" si="68"/>
        <v>1394200</v>
      </c>
      <c r="M417" s="187">
        <f t="shared" si="69"/>
        <v>3357000</v>
      </c>
      <c r="N417" s="187">
        <f t="shared" si="70"/>
        <v>2381060</v>
      </c>
      <c r="O417" s="187">
        <v>0</v>
      </c>
      <c r="P417" s="187">
        <f t="shared" si="73"/>
        <v>840000</v>
      </c>
      <c r="Q417" s="187">
        <f t="shared" si="74"/>
        <v>2160000</v>
      </c>
      <c r="R417" s="187">
        <f t="shared" si="75"/>
        <v>3000000</v>
      </c>
      <c r="S417" s="187">
        <f t="shared" si="76"/>
        <v>2024060</v>
      </c>
    </row>
    <row r="418" spans="1:19" ht="19.5" x14ac:dyDescent="0.5">
      <c r="A418" s="14" t="s">
        <v>16</v>
      </c>
      <c r="B418" s="186">
        <v>802664</v>
      </c>
      <c r="C418" s="15" t="s">
        <v>1414</v>
      </c>
      <c r="D418" s="14"/>
      <c r="E418" s="187">
        <v>2</v>
      </c>
      <c r="F418" s="187">
        <f t="shared" si="66"/>
        <v>108000</v>
      </c>
      <c r="G418" s="187">
        <f t="shared" si="67"/>
        <v>47600</v>
      </c>
      <c r="H418" s="187">
        <v>0.5</v>
      </c>
      <c r="I418" s="187">
        <f t="shared" si="71"/>
        <v>415500</v>
      </c>
      <c r="J418" s="187">
        <f t="shared" si="72"/>
        <v>168900</v>
      </c>
      <c r="K418" s="187">
        <v>1.5</v>
      </c>
      <c r="L418" s="187">
        <f t="shared" si="68"/>
        <v>216500</v>
      </c>
      <c r="M418" s="187">
        <f t="shared" si="69"/>
        <v>523500</v>
      </c>
      <c r="N418" s="187">
        <f t="shared" si="70"/>
        <v>371950</v>
      </c>
      <c r="O418" s="187">
        <v>0</v>
      </c>
      <c r="P418" s="187">
        <f t="shared" si="73"/>
        <v>105000</v>
      </c>
      <c r="Q418" s="187">
        <f t="shared" si="74"/>
        <v>360000</v>
      </c>
      <c r="R418" s="187">
        <f t="shared" si="75"/>
        <v>465000</v>
      </c>
      <c r="S418" s="187">
        <f t="shared" si="76"/>
        <v>313450</v>
      </c>
    </row>
    <row r="419" spans="1:19" ht="97.5" x14ac:dyDescent="0.5">
      <c r="A419" s="14" t="s">
        <v>16</v>
      </c>
      <c r="B419" s="186">
        <v>802666</v>
      </c>
      <c r="C419" s="15" t="s">
        <v>1415</v>
      </c>
      <c r="D419" s="14" t="s">
        <v>1416</v>
      </c>
      <c r="E419" s="187">
        <v>8</v>
      </c>
      <c r="F419" s="187">
        <f t="shared" si="66"/>
        <v>432000</v>
      </c>
      <c r="G419" s="187">
        <f t="shared" si="67"/>
        <v>190400</v>
      </c>
      <c r="H419" s="187">
        <v>2</v>
      </c>
      <c r="I419" s="187">
        <f t="shared" si="71"/>
        <v>1662000</v>
      </c>
      <c r="J419" s="187">
        <f t="shared" si="72"/>
        <v>675600</v>
      </c>
      <c r="K419" s="187">
        <v>6</v>
      </c>
      <c r="L419" s="187">
        <f t="shared" si="68"/>
        <v>866000</v>
      </c>
      <c r="M419" s="187">
        <f t="shared" si="69"/>
        <v>2094000</v>
      </c>
      <c r="N419" s="187">
        <f t="shared" si="70"/>
        <v>1487800</v>
      </c>
      <c r="O419" s="187">
        <v>0</v>
      </c>
      <c r="P419" s="187">
        <f t="shared" si="73"/>
        <v>420000</v>
      </c>
      <c r="Q419" s="187">
        <f t="shared" si="74"/>
        <v>1440000</v>
      </c>
      <c r="R419" s="187">
        <f t="shared" si="75"/>
        <v>1860000</v>
      </c>
      <c r="S419" s="187">
        <f t="shared" si="76"/>
        <v>1253800</v>
      </c>
    </row>
    <row r="420" spans="1:19" ht="97.5" x14ac:dyDescent="0.5">
      <c r="A420" s="14" t="s">
        <v>16</v>
      </c>
      <c r="B420" s="186">
        <v>802668</v>
      </c>
      <c r="C420" s="15" t="s">
        <v>1417</v>
      </c>
      <c r="D420" s="14" t="s">
        <v>1418</v>
      </c>
      <c r="E420" s="187">
        <v>8</v>
      </c>
      <c r="F420" s="187">
        <f t="shared" si="66"/>
        <v>432000</v>
      </c>
      <c r="G420" s="187">
        <f t="shared" si="67"/>
        <v>190400</v>
      </c>
      <c r="H420" s="187">
        <v>2</v>
      </c>
      <c r="I420" s="187">
        <f t="shared" si="71"/>
        <v>1662000</v>
      </c>
      <c r="J420" s="187">
        <f t="shared" si="72"/>
        <v>675600</v>
      </c>
      <c r="K420" s="187">
        <v>6</v>
      </c>
      <c r="L420" s="187">
        <f t="shared" si="68"/>
        <v>866000</v>
      </c>
      <c r="M420" s="187">
        <f t="shared" si="69"/>
        <v>2094000</v>
      </c>
      <c r="N420" s="187">
        <f t="shared" si="70"/>
        <v>1487800</v>
      </c>
      <c r="O420" s="187">
        <v>0</v>
      </c>
      <c r="P420" s="187">
        <f t="shared" si="73"/>
        <v>420000</v>
      </c>
      <c r="Q420" s="187">
        <f t="shared" si="74"/>
        <v>1440000</v>
      </c>
      <c r="R420" s="187">
        <f t="shared" si="75"/>
        <v>1860000</v>
      </c>
      <c r="S420" s="187">
        <f t="shared" si="76"/>
        <v>1253800</v>
      </c>
    </row>
    <row r="421" spans="1:19" ht="97.5" x14ac:dyDescent="0.5">
      <c r="A421" s="14" t="s">
        <v>16</v>
      </c>
      <c r="B421" s="186">
        <v>802670</v>
      </c>
      <c r="C421" s="15" t="s">
        <v>1419</v>
      </c>
      <c r="D421" s="14" t="s">
        <v>1420</v>
      </c>
      <c r="E421" s="187">
        <v>8</v>
      </c>
      <c r="F421" s="187">
        <f t="shared" si="66"/>
        <v>432000</v>
      </c>
      <c r="G421" s="187">
        <f t="shared" si="67"/>
        <v>190400</v>
      </c>
      <c r="H421" s="187">
        <v>2</v>
      </c>
      <c r="I421" s="187">
        <f t="shared" si="71"/>
        <v>1662000</v>
      </c>
      <c r="J421" s="187">
        <f t="shared" si="72"/>
        <v>675600</v>
      </c>
      <c r="K421" s="187">
        <v>6</v>
      </c>
      <c r="L421" s="187">
        <f t="shared" si="68"/>
        <v>866000</v>
      </c>
      <c r="M421" s="187">
        <f t="shared" si="69"/>
        <v>2094000</v>
      </c>
      <c r="N421" s="187">
        <f t="shared" si="70"/>
        <v>1487800</v>
      </c>
      <c r="O421" s="187">
        <v>0</v>
      </c>
      <c r="P421" s="187">
        <f t="shared" si="73"/>
        <v>420000</v>
      </c>
      <c r="Q421" s="187">
        <f t="shared" si="74"/>
        <v>1440000</v>
      </c>
      <c r="R421" s="187">
        <f t="shared" si="75"/>
        <v>1860000</v>
      </c>
      <c r="S421" s="187">
        <f t="shared" si="76"/>
        <v>1253800</v>
      </c>
    </row>
    <row r="422" spans="1:19" ht="97.5" x14ac:dyDescent="0.5">
      <c r="A422" s="14" t="s">
        <v>16</v>
      </c>
      <c r="B422" s="186">
        <v>802674</v>
      </c>
      <c r="C422" s="15" t="s">
        <v>1421</v>
      </c>
      <c r="D422" s="14" t="s">
        <v>1418</v>
      </c>
      <c r="E422" s="187">
        <v>8</v>
      </c>
      <c r="F422" s="187">
        <f t="shared" si="66"/>
        <v>432000</v>
      </c>
      <c r="G422" s="187">
        <f t="shared" si="67"/>
        <v>190400</v>
      </c>
      <c r="H422" s="187">
        <v>2</v>
      </c>
      <c r="I422" s="187">
        <f t="shared" si="71"/>
        <v>1662000</v>
      </c>
      <c r="J422" s="187">
        <f t="shared" si="72"/>
        <v>675600</v>
      </c>
      <c r="K422" s="187">
        <v>6</v>
      </c>
      <c r="L422" s="187">
        <f t="shared" si="68"/>
        <v>866000</v>
      </c>
      <c r="M422" s="187">
        <f t="shared" si="69"/>
        <v>2094000</v>
      </c>
      <c r="N422" s="187">
        <f t="shared" si="70"/>
        <v>1487800</v>
      </c>
      <c r="O422" s="187">
        <v>0</v>
      </c>
      <c r="P422" s="187">
        <f t="shared" si="73"/>
        <v>420000</v>
      </c>
      <c r="Q422" s="187">
        <f t="shared" si="74"/>
        <v>1440000</v>
      </c>
      <c r="R422" s="187">
        <f t="shared" si="75"/>
        <v>1860000</v>
      </c>
      <c r="S422" s="187">
        <f t="shared" si="76"/>
        <v>1253800</v>
      </c>
    </row>
    <row r="423" spans="1:19" ht="19.5" x14ac:dyDescent="0.5">
      <c r="A423" s="14" t="s">
        <v>16</v>
      </c>
      <c r="B423" s="186">
        <v>802676</v>
      </c>
      <c r="C423" s="15" t="s">
        <v>1422</v>
      </c>
      <c r="D423" s="14"/>
      <c r="E423" s="187">
        <v>5</v>
      </c>
      <c r="F423" s="187">
        <f t="shared" si="66"/>
        <v>432000</v>
      </c>
      <c r="G423" s="187">
        <f t="shared" si="67"/>
        <v>190400</v>
      </c>
      <c r="H423" s="187">
        <v>2</v>
      </c>
      <c r="I423" s="187">
        <f t="shared" si="71"/>
        <v>831000</v>
      </c>
      <c r="J423" s="187">
        <f t="shared" si="72"/>
        <v>337800</v>
      </c>
      <c r="K423" s="187">
        <v>3</v>
      </c>
      <c r="L423" s="187">
        <f t="shared" si="68"/>
        <v>528200</v>
      </c>
      <c r="M423" s="187">
        <f t="shared" si="69"/>
        <v>1263000</v>
      </c>
      <c r="N423" s="187">
        <f t="shared" si="70"/>
        <v>893260</v>
      </c>
      <c r="O423" s="187">
        <v>0</v>
      </c>
      <c r="P423" s="187">
        <f t="shared" si="73"/>
        <v>420000</v>
      </c>
      <c r="Q423" s="187">
        <f t="shared" si="74"/>
        <v>720000</v>
      </c>
      <c r="R423" s="187">
        <f t="shared" si="75"/>
        <v>1140000</v>
      </c>
      <c r="S423" s="187">
        <f t="shared" si="76"/>
        <v>770260</v>
      </c>
    </row>
    <row r="424" spans="1:19" ht="97.5" x14ac:dyDescent="0.5">
      <c r="A424" s="14" t="s">
        <v>16</v>
      </c>
      <c r="B424" s="186">
        <v>802678</v>
      </c>
      <c r="C424" s="15" t="s">
        <v>1423</v>
      </c>
      <c r="D424" s="14" t="s">
        <v>1420</v>
      </c>
      <c r="E424" s="187">
        <v>8</v>
      </c>
      <c r="F424" s="187">
        <f t="shared" si="66"/>
        <v>432000</v>
      </c>
      <c r="G424" s="187">
        <f t="shared" si="67"/>
        <v>190400</v>
      </c>
      <c r="H424" s="187">
        <v>2</v>
      </c>
      <c r="I424" s="187">
        <f t="shared" si="71"/>
        <v>1662000</v>
      </c>
      <c r="J424" s="187">
        <f t="shared" si="72"/>
        <v>675600</v>
      </c>
      <c r="K424" s="187">
        <v>6</v>
      </c>
      <c r="L424" s="187">
        <f t="shared" si="68"/>
        <v>866000</v>
      </c>
      <c r="M424" s="187">
        <f t="shared" si="69"/>
        <v>2094000</v>
      </c>
      <c r="N424" s="187">
        <f t="shared" si="70"/>
        <v>1487800</v>
      </c>
      <c r="O424" s="187">
        <v>0</v>
      </c>
      <c r="P424" s="187">
        <f t="shared" si="73"/>
        <v>420000</v>
      </c>
      <c r="Q424" s="187">
        <f t="shared" si="74"/>
        <v>1440000</v>
      </c>
      <c r="R424" s="187">
        <f t="shared" si="75"/>
        <v>1860000</v>
      </c>
      <c r="S424" s="187">
        <f t="shared" si="76"/>
        <v>1253800</v>
      </c>
    </row>
    <row r="425" spans="1:19" ht="39" x14ac:dyDescent="0.5">
      <c r="A425" s="14" t="s">
        <v>49</v>
      </c>
      <c r="B425" s="186">
        <v>802679</v>
      </c>
      <c r="C425" s="15" t="s">
        <v>1424</v>
      </c>
      <c r="D425" s="14"/>
      <c r="E425" s="187">
        <v>0.24000000000000002</v>
      </c>
      <c r="F425" s="187">
        <f t="shared" si="66"/>
        <v>8640</v>
      </c>
      <c r="G425" s="187">
        <f t="shared" si="67"/>
        <v>3808</v>
      </c>
      <c r="H425" s="187">
        <v>0.04</v>
      </c>
      <c r="I425" s="187">
        <f t="shared" si="71"/>
        <v>55400</v>
      </c>
      <c r="J425" s="187">
        <f t="shared" si="72"/>
        <v>22520</v>
      </c>
      <c r="K425" s="187">
        <v>0.2</v>
      </c>
      <c r="L425" s="187">
        <f t="shared" si="68"/>
        <v>26328</v>
      </c>
      <c r="M425" s="187">
        <f t="shared" si="69"/>
        <v>64040</v>
      </c>
      <c r="N425" s="187">
        <f t="shared" si="70"/>
        <v>45610.400000000001</v>
      </c>
      <c r="O425" s="187">
        <v>0</v>
      </c>
      <c r="P425" s="187">
        <f t="shared" si="73"/>
        <v>8400</v>
      </c>
      <c r="Q425" s="187">
        <f t="shared" si="74"/>
        <v>48000</v>
      </c>
      <c r="R425" s="187">
        <f t="shared" si="75"/>
        <v>56400</v>
      </c>
      <c r="S425" s="187">
        <f t="shared" si="76"/>
        <v>37970.400000000001</v>
      </c>
    </row>
    <row r="426" spans="1:19" ht="39" x14ac:dyDescent="0.5">
      <c r="A426" s="14" t="s">
        <v>16</v>
      </c>
      <c r="B426" s="186">
        <v>802800</v>
      </c>
      <c r="C426" s="15" t="s">
        <v>1425</v>
      </c>
      <c r="D426" s="14"/>
      <c r="E426" s="187">
        <v>0.19</v>
      </c>
      <c r="F426" s="187">
        <f t="shared" si="66"/>
        <v>15120.000000000002</v>
      </c>
      <c r="G426" s="187">
        <f t="shared" si="67"/>
        <v>6664.0000000000009</v>
      </c>
      <c r="H426" s="187">
        <v>7.0000000000000007E-2</v>
      </c>
      <c r="I426" s="187">
        <f t="shared" si="71"/>
        <v>33240</v>
      </c>
      <c r="J426" s="187">
        <f t="shared" si="72"/>
        <v>13512</v>
      </c>
      <c r="K426" s="187">
        <v>0.12</v>
      </c>
      <c r="L426" s="187">
        <f t="shared" si="68"/>
        <v>20176</v>
      </c>
      <c r="M426" s="187">
        <f t="shared" si="69"/>
        <v>48360</v>
      </c>
      <c r="N426" s="187">
        <f t="shared" si="70"/>
        <v>34236.800000000003</v>
      </c>
      <c r="O426" s="187">
        <v>0</v>
      </c>
      <c r="P426" s="187">
        <f t="shared" si="73"/>
        <v>14700.000000000002</v>
      </c>
      <c r="Q426" s="187">
        <f t="shared" si="74"/>
        <v>28800</v>
      </c>
      <c r="R426" s="187">
        <f t="shared" si="75"/>
        <v>43500</v>
      </c>
      <c r="S426" s="187">
        <f t="shared" si="76"/>
        <v>29376.800000000003</v>
      </c>
    </row>
    <row r="427" spans="1:19" ht="39" x14ac:dyDescent="0.5">
      <c r="A427" s="14" t="s">
        <v>16</v>
      </c>
      <c r="B427" s="186">
        <v>802805</v>
      </c>
      <c r="C427" s="15" t="s">
        <v>1426</v>
      </c>
      <c r="D427" s="14"/>
      <c r="E427" s="187">
        <v>0.8600000000000001</v>
      </c>
      <c r="F427" s="187">
        <f t="shared" si="66"/>
        <v>71280</v>
      </c>
      <c r="G427" s="187">
        <f t="shared" si="67"/>
        <v>31416</v>
      </c>
      <c r="H427" s="187">
        <v>0.33</v>
      </c>
      <c r="I427" s="187">
        <f t="shared" si="71"/>
        <v>146810</v>
      </c>
      <c r="J427" s="187">
        <f t="shared" si="72"/>
        <v>59678</v>
      </c>
      <c r="K427" s="187">
        <v>0.53</v>
      </c>
      <c r="L427" s="187">
        <f t="shared" si="68"/>
        <v>91094</v>
      </c>
      <c r="M427" s="187">
        <f t="shared" si="69"/>
        <v>218090</v>
      </c>
      <c r="N427" s="187">
        <f t="shared" si="70"/>
        <v>154324.20000000001</v>
      </c>
      <c r="O427" s="187">
        <v>0</v>
      </c>
      <c r="P427" s="187">
        <f t="shared" si="73"/>
        <v>69300</v>
      </c>
      <c r="Q427" s="187">
        <f t="shared" si="74"/>
        <v>127200</v>
      </c>
      <c r="R427" s="187">
        <f t="shared" si="75"/>
        <v>196500</v>
      </c>
      <c r="S427" s="187">
        <f t="shared" si="76"/>
        <v>132734.20000000001</v>
      </c>
    </row>
    <row r="428" spans="1:19" ht="39" x14ac:dyDescent="0.5">
      <c r="A428" s="14" t="s">
        <v>16</v>
      </c>
      <c r="B428" s="186">
        <v>802810</v>
      </c>
      <c r="C428" s="15" t="s">
        <v>1427</v>
      </c>
      <c r="D428" s="14"/>
      <c r="E428" s="187">
        <v>0.19</v>
      </c>
      <c r="F428" s="187">
        <f t="shared" si="66"/>
        <v>15120.000000000002</v>
      </c>
      <c r="G428" s="187">
        <f t="shared" si="67"/>
        <v>6664.0000000000009</v>
      </c>
      <c r="H428" s="187">
        <v>7.0000000000000007E-2</v>
      </c>
      <c r="I428" s="187">
        <f t="shared" si="71"/>
        <v>33240</v>
      </c>
      <c r="J428" s="187">
        <f t="shared" si="72"/>
        <v>13512</v>
      </c>
      <c r="K428" s="187">
        <v>0.12</v>
      </c>
      <c r="L428" s="187">
        <f t="shared" si="68"/>
        <v>20176</v>
      </c>
      <c r="M428" s="187">
        <f t="shared" si="69"/>
        <v>48360</v>
      </c>
      <c r="N428" s="187">
        <f t="shared" si="70"/>
        <v>34236.800000000003</v>
      </c>
      <c r="O428" s="187">
        <v>0</v>
      </c>
      <c r="P428" s="187">
        <f t="shared" si="73"/>
        <v>14700.000000000002</v>
      </c>
      <c r="Q428" s="187">
        <f t="shared" si="74"/>
        <v>28800</v>
      </c>
      <c r="R428" s="187">
        <f t="shared" si="75"/>
        <v>43500</v>
      </c>
      <c r="S428" s="187">
        <f t="shared" si="76"/>
        <v>29376.800000000003</v>
      </c>
    </row>
    <row r="429" spans="1:19" ht="19.5" x14ac:dyDescent="0.5">
      <c r="A429" s="14" t="s">
        <v>16</v>
      </c>
      <c r="B429" s="186">
        <v>802815</v>
      </c>
      <c r="C429" s="15" t="s">
        <v>1428</v>
      </c>
      <c r="D429" s="14"/>
      <c r="E429" s="187">
        <v>0.61</v>
      </c>
      <c r="F429" s="187">
        <f t="shared" si="66"/>
        <v>43200</v>
      </c>
      <c r="G429" s="187">
        <f t="shared" si="67"/>
        <v>19040</v>
      </c>
      <c r="H429" s="187">
        <v>0.2</v>
      </c>
      <c r="I429" s="187">
        <f t="shared" si="71"/>
        <v>113570</v>
      </c>
      <c r="J429" s="187">
        <f t="shared" si="72"/>
        <v>46166</v>
      </c>
      <c r="K429" s="187">
        <v>0.41</v>
      </c>
      <c r="L429" s="187">
        <f t="shared" si="68"/>
        <v>65206</v>
      </c>
      <c r="M429" s="187">
        <f t="shared" si="69"/>
        <v>156770</v>
      </c>
      <c r="N429" s="187">
        <f t="shared" si="70"/>
        <v>111125.8</v>
      </c>
      <c r="O429" s="187">
        <v>0</v>
      </c>
      <c r="P429" s="187">
        <f t="shared" si="73"/>
        <v>42000</v>
      </c>
      <c r="Q429" s="187">
        <f t="shared" si="74"/>
        <v>98400</v>
      </c>
      <c r="R429" s="187">
        <f t="shared" si="75"/>
        <v>140400</v>
      </c>
      <c r="S429" s="187">
        <f t="shared" si="76"/>
        <v>94755.8</v>
      </c>
    </row>
    <row r="430" spans="1:19" ht="19.5" x14ac:dyDescent="0.5">
      <c r="A430" s="14" t="s">
        <v>49</v>
      </c>
      <c r="B430" s="186">
        <v>802816</v>
      </c>
      <c r="C430" s="15" t="s">
        <v>1429</v>
      </c>
      <c r="D430" s="14"/>
      <c r="E430" s="187">
        <v>0.7</v>
      </c>
      <c r="F430" s="187">
        <f t="shared" si="66"/>
        <v>43200</v>
      </c>
      <c r="G430" s="187">
        <f t="shared" si="67"/>
        <v>19040</v>
      </c>
      <c r="H430" s="187">
        <v>0.2</v>
      </c>
      <c r="I430" s="187">
        <f t="shared" si="71"/>
        <v>138500</v>
      </c>
      <c r="J430" s="187">
        <f t="shared" si="72"/>
        <v>56300</v>
      </c>
      <c r="K430" s="187">
        <v>0.5</v>
      </c>
      <c r="L430" s="187">
        <f t="shared" si="68"/>
        <v>75340</v>
      </c>
      <c r="M430" s="187">
        <f t="shared" si="69"/>
        <v>181700</v>
      </c>
      <c r="N430" s="187">
        <f t="shared" si="70"/>
        <v>128962</v>
      </c>
      <c r="O430" s="187">
        <v>0</v>
      </c>
      <c r="P430" s="187">
        <f t="shared" si="73"/>
        <v>42000</v>
      </c>
      <c r="Q430" s="187">
        <f t="shared" si="74"/>
        <v>120000</v>
      </c>
      <c r="R430" s="187">
        <f t="shared" si="75"/>
        <v>162000</v>
      </c>
      <c r="S430" s="187">
        <f t="shared" si="76"/>
        <v>109262</v>
      </c>
    </row>
    <row r="431" spans="1:19" ht="19.5" x14ac:dyDescent="0.5">
      <c r="A431" s="14" t="s">
        <v>49</v>
      </c>
      <c r="B431" s="186">
        <v>802817</v>
      </c>
      <c r="C431" s="15" t="s">
        <v>1430</v>
      </c>
      <c r="D431" s="14"/>
      <c r="E431" s="187">
        <v>0.7</v>
      </c>
      <c r="F431" s="187">
        <f t="shared" si="66"/>
        <v>43200</v>
      </c>
      <c r="G431" s="187">
        <f t="shared" si="67"/>
        <v>19040</v>
      </c>
      <c r="H431" s="187">
        <v>0.2</v>
      </c>
      <c r="I431" s="187">
        <f t="shared" si="71"/>
        <v>138500</v>
      </c>
      <c r="J431" s="187">
        <f t="shared" si="72"/>
        <v>56300</v>
      </c>
      <c r="K431" s="187">
        <v>0.5</v>
      </c>
      <c r="L431" s="187">
        <f t="shared" si="68"/>
        <v>75340</v>
      </c>
      <c r="M431" s="187">
        <f t="shared" si="69"/>
        <v>181700</v>
      </c>
      <c r="N431" s="187">
        <f t="shared" si="70"/>
        <v>128962</v>
      </c>
      <c r="O431" s="187">
        <v>0</v>
      </c>
      <c r="P431" s="187">
        <f t="shared" si="73"/>
        <v>42000</v>
      </c>
      <c r="Q431" s="187">
        <f t="shared" si="74"/>
        <v>120000</v>
      </c>
      <c r="R431" s="187">
        <f t="shared" si="75"/>
        <v>162000</v>
      </c>
      <c r="S431" s="187">
        <f t="shared" si="76"/>
        <v>109262</v>
      </c>
    </row>
    <row r="432" spans="1:19" ht="19.5" x14ac:dyDescent="0.5">
      <c r="A432" s="14" t="s">
        <v>49</v>
      </c>
      <c r="B432" s="186">
        <v>802818</v>
      </c>
      <c r="C432" s="15" t="s">
        <v>1431</v>
      </c>
      <c r="D432" s="14"/>
      <c r="E432" s="187">
        <v>0.7</v>
      </c>
      <c r="F432" s="187">
        <f t="shared" si="66"/>
        <v>43200</v>
      </c>
      <c r="G432" s="187">
        <f t="shared" si="67"/>
        <v>19040</v>
      </c>
      <c r="H432" s="187">
        <v>0.2</v>
      </c>
      <c r="I432" s="187">
        <f t="shared" si="71"/>
        <v>138500</v>
      </c>
      <c r="J432" s="187">
        <f t="shared" si="72"/>
        <v>56300</v>
      </c>
      <c r="K432" s="187">
        <v>0.5</v>
      </c>
      <c r="L432" s="187">
        <f t="shared" si="68"/>
        <v>75340</v>
      </c>
      <c r="M432" s="187">
        <f t="shared" si="69"/>
        <v>181700</v>
      </c>
      <c r="N432" s="187">
        <f t="shared" si="70"/>
        <v>128962</v>
      </c>
      <c r="O432" s="187">
        <v>0</v>
      </c>
      <c r="P432" s="187">
        <f t="shared" si="73"/>
        <v>42000</v>
      </c>
      <c r="Q432" s="187">
        <f t="shared" si="74"/>
        <v>120000</v>
      </c>
      <c r="R432" s="187">
        <f t="shared" si="75"/>
        <v>162000</v>
      </c>
      <c r="S432" s="187">
        <f t="shared" si="76"/>
        <v>109262</v>
      </c>
    </row>
    <row r="433" spans="1:19" ht="39" x14ac:dyDescent="0.5">
      <c r="A433" s="14" t="s">
        <v>16</v>
      </c>
      <c r="B433" s="186">
        <v>802820</v>
      </c>
      <c r="C433" s="15" t="s">
        <v>1432</v>
      </c>
      <c r="D433" s="14"/>
      <c r="E433" s="187">
        <v>0.16</v>
      </c>
      <c r="F433" s="187">
        <f t="shared" si="66"/>
        <v>10800</v>
      </c>
      <c r="G433" s="187">
        <f t="shared" si="67"/>
        <v>4760</v>
      </c>
      <c r="H433" s="187">
        <v>0.05</v>
      </c>
      <c r="I433" s="187">
        <f t="shared" si="71"/>
        <v>30470</v>
      </c>
      <c r="J433" s="187">
        <f t="shared" si="72"/>
        <v>12386</v>
      </c>
      <c r="K433" s="187">
        <v>0.11</v>
      </c>
      <c r="L433" s="187">
        <f t="shared" si="68"/>
        <v>17146</v>
      </c>
      <c r="M433" s="187">
        <f t="shared" si="69"/>
        <v>41270</v>
      </c>
      <c r="N433" s="187">
        <f t="shared" si="70"/>
        <v>29267.800000000003</v>
      </c>
      <c r="O433" s="187">
        <v>0</v>
      </c>
      <c r="P433" s="187">
        <f t="shared" si="73"/>
        <v>10500</v>
      </c>
      <c r="Q433" s="187">
        <f t="shared" si="74"/>
        <v>26400</v>
      </c>
      <c r="R433" s="187">
        <f t="shared" si="75"/>
        <v>36900</v>
      </c>
      <c r="S433" s="187">
        <f t="shared" si="76"/>
        <v>24897.800000000003</v>
      </c>
    </row>
    <row r="434" spans="1:19" ht="39" x14ac:dyDescent="0.5">
      <c r="A434" s="14" t="s">
        <v>16</v>
      </c>
      <c r="B434" s="186">
        <v>802825</v>
      </c>
      <c r="C434" s="15" t="s">
        <v>1433</v>
      </c>
      <c r="D434" s="14"/>
      <c r="E434" s="187">
        <v>0.24000000000000002</v>
      </c>
      <c r="F434" s="187">
        <f t="shared" si="66"/>
        <v>21600</v>
      </c>
      <c r="G434" s="187">
        <f t="shared" si="67"/>
        <v>9520</v>
      </c>
      <c r="H434" s="187">
        <v>0.1</v>
      </c>
      <c r="I434" s="187">
        <f t="shared" si="71"/>
        <v>38780.000000000007</v>
      </c>
      <c r="J434" s="187">
        <f t="shared" si="72"/>
        <v>15764.000000000002</v>
      </c>
      <c r="K434" s="187">
        <v>0.14000000000000001</v>
      </c>
      <c r="L434" s="187">
        <f t="shared" si="68"/>
        <v>25284</v>
      </c>
      <c r="M434" s="187">
        <f t="shared" si="69"/>
        <v>60380.000000000007</v>
      </c>
      <c r="N434" s="187">
        <f t="shared" si="70"/>
        <v>42681.200000000012</v>
      </c>
      <c r="O434" s="187">
        <v>0</v>
      </c>
      <c r="P434" s="187">
        <f t="shared" si="73"/>
        <v>21000</v>
      </c>
      <c r="Q434" s="187">
        <f t="shared" si="74"/>
        <v>33600</v>
      </c>
      <c r="R434" s="187">
        <f t="shared" si="75"/>
        <v>54600</v>
      </c>
      <c r="S434" s="187">
        <f t="shared" si="76"/>
        <v>36901.199999999997</v>
      </c>
    </row>
    <row r="435" spans="1:19" ht="19.5" x14ac:dyDescent="0.5">
      <c r="A435" s="14" t="s">
        <v>16</v>
      </c>
      <c r="B435" s="186">
        <v>802830</v>
      </c>
      <c r="C435" s="15" t="s">
        <v>1434</v>
      </c>
      <c r="D435" s="14"/>
      <c r="E435" s="187">
        <v>0.34</v>
      </c>
      <c r="F435" s="187">
        <f t="shared" si="66"/>
        <v>30240.000000000004</v>
      </c>
      <c r="G435" s="187">
        <f t="shared" si="67"/>
        <v>13328.000000000002</v>
      </c>
      <c r="H435" s="187">
        <v>0.14000000000000001</v>
      </c>
      <c r="I435" s="187">
        <f t="shared" si="71"/>
        <v>55400</v>
      </c>
      <c r="J435" s="187">
        <f t="shared" si="72"/>
        <v>22520</v>
      </c>
      <c r="K435" s="187">
        <v>0.2</v>
      </c>
      <c r="L435" s="187">
        <f t="shared" si="68"/>
        <v>35848</v>
      </c>
      <c r="M435" s="187">
        <f t="shared" si="69"/>
        <v>85640</v>
      </c>
      <c r="N435" s="187">
        <f t="shared" si="70"/>
        <v>60546.400000000001</v>
      </c>
      <c r="O435" s="187">
        <v>0</v>
      </c>
      <c r="P435" s="187">
        <f t="shared" si="73"/>
        <v>29400.000000000004</v>
      </c>
      <c r="Q435" s="187">
        <f t="shared" si="74"/>
        <v>48000</v>
      </c>
      <c r="R435" s="187">
        <f t="shared" si="75"/>
        <v>77400</v>
      </c>
      <c r="S435" s="187">
        <f t="shared" si="76"/>
        <v>52306.400000000001</v>
      </c>
    </row>
    <row r="436" spans="1:19" ht="19.5" x14ac:dyDescent="0.5">
      <c r="A436" s="14" t="s">
        <v>16</v>
      </c>
      <c r="B436" s="186">
        <v>802835</v>
      </c>
      <c r="C436" s="15" t="s">
        <v>1435</v>
      </c>
      <c r="D436" s="14"/>
      <c r="E436" s="187">
        <v>0.51</v>
      </c>
      <c r="F436" s="187">
        <f t="shared" si="66"/>
        <v>45360</v>
      </c>
      <c r="G436" s="187">
        <f t="shared" si="67"/>
        <v>19992</v>
      </c>
      <c r="H436" s="187">
        <v>0.21</v>
      </c>
      <c r="I436" s="187">
        <f t="shared" si="71"/>
        <v>83100</v>
      </c>
      <c r="J436" s="187">
        <f t="shared" si="72"/>
        <v>33780</v>
      </c>
      <c r="K436" s="187">
        <v>0.3</v>
      </c>
      <c r="L436" s="187">
        <f t="shared" si="68"/>
        <v>53772</v>
      </c>
      <c r="M436" s="187">
        <f t="shared" si="69"/>
        <v>128460</v>
      </c>
      <c r="N436" s="187">
        <f t="shared" si="70"/>
        <v>90819.6</v>
      </c>
      <c r="O436" s="187">
        <v>0</v>
      </c>
      <c r="P436" s="187">
        <f t="shared" si="73"/>
        <v>44100</v>
      </c>
      <c r="Q436" s="187">
        <f t="shared" si="74"/>
        <v>72000</v>
      </c>
      <c r="R436" s="187">
        <f t="shared" si="75"/>
        <v>116100</v>
      </c>
      <c r="S436" s="187">
        <f t="shared" si="76"/>
        <v>78459.600000000006</v>
      </c>
    </row>
    <row r="437" spans="1:19" ht="58.5" x14ac:dyDescent="0.5">
      <c r="A437" s="14" t="s">
        <v>16</v>
      </c>
      <c r="B437" s="186">
        <v>802836</v>
      </c>
      <c r="C437" s="15" t="s">
        <v>1436</v>
      </c>
      <c r="D437" s="14" t="s">
        <v>1437</v>
      </c>
      <c r="E437" s="187">
        <v>0.60000000000000009</v>
      </c>
      <c r="F437" s="187">
        <f t="shared" si="66"/>
        <v>43200</v>
      </c>
      <c r="G437" s="187">
        <f t="shared" si="67"/>
        <v>19040</v>
      </c>
      <c r="H437" s="187">
        <v>0.2</v>
      </c>
      <c r="I437" s="187">
        <f t="shared" si="71"/>
        <v>110800</v>
      </c>
      <c r="J437" s="187">
        <f t="shared" si="72"/>
        <v>45040</v>
      </c>
      <c r="K437" s="187">
        <v>0.4</v>
      </c>
      <c r="L437" s="187">
        <f t="shared" si="68"/>
        <v>64080</v>
      </c>
      <c r="M437" s="187">
        <f t="shared" si="69"/>
        <v>154000</v>
      </c>
      <c r="N437" s="187">
        <f t="shared" si="70"/>
        <v>109144</v>
      </c>
      <c r="O437" s="187">
        <v>0</v>
      </c>
      <c r="P437" s="187">
        <f t="shared" si="73"/>
        <v>42000</v>
      </c>
      <c r="Q437" s="187">
        <f t="shared" si="74"/>
        <v>96000</v>
      </c>
      <c r="R437" s="187">
        <f t="shared" si="75"/>
        <v>138000</v>
      </c>
      <c r="S437" s="187">
        <f t="shared" si="76"/>
        <v>93144</v>
      </c>
    </row>
    <row r="438" spans="1:19" ht="19.5" x14ac:dyDescent="0.5">
      <c r="A438" s="14" t="s">
        <v>16</v>
      </c>
      <c r="B438" s="186">
        <v>802840</v>
      </c>
      <c r="C438" s="15" t="s">
        <v>1438</v>
      </c>
      <c r="D438" s="14"/>
      <c r="E438" s="187">
        <v>0.33999999999999997</v>
      </c>
      <c r="F438" s="187">
        <f t="shared" si="66"/>
        <v>25920</v>
      </c>
      <c r="G438" s="187">
        <f t="shared" si="67"/>
        <v>11424</v>
      </c>
      <c r="H438" s="187">
        <v>0.12</v>
      </c>
      <c r="I438" s="187">
        <f t="shared" si="71"/>
        <v>60940</v>
      </c>
      <c r="J438" s="187">
        <f t="shared" si="72"/>
        <v>24772</v>
      </c>
      <c r="K438" s="187">
        <v>0.22</v>
      </c>
      <c r="L438" s="187">
        <f t="shared" si="68"/>
        <v>36196</v>
      </c>
      <c r="M438" s="187">
        <f t="shared" si="69"/>
        <v>86860</v>
      </c>
      <c r="N438" s="187">
        <f t="shared" si="70"/>
        <v>61522.8</v>
      </c>
      <c r="O438" s="187">
        <v>0</v>
      </c>
      <c r="P438" s="187">
        <f t="shared" si="73"/>
        <v>25200</v>
      </c>
      <c r="Q438" s="187">
        <f t="shared" si="74"/>
        <v>52800</v>
      </c>
      <c r="R438" s="187">
        <f t="shared" si="75"/>
        <v>78000</v>
      </c>
      <c r="S438" s="187">
        <f t="shared" si="76"/>
        <v>52662.8</v>
      </c>
    </row>
    <row r="439" spans="1:19" ht="19.5" x14ac:dyDescent="0.5">
      <c r="A439" s="14" t="s">
        <v>16</v>
      </c>
      <c r="B439" s="186">
        <v>802845</v>
      </c>
      <c r="C439" s="15" t="s">
        <v>1439</v>
      </c>
      <c r="D439" s="14"/>
      <c r="E439" s="187">
        <v>0.56000000000000005</v>
      </c>
      <c r="F439" s="187">
        <f t="shared" si="66"/>
        <v>41040</v>
      </c>
      <c r="G439" s="187">
        <f t="shared" si="67"/>
        <v>18088</v>
      </c>
      <c r="H439" s="187">
        <v>0.19</v>
      </c>
      <c r="I439" s="187">
        <f t="shared" si="71"/>
        <v>102490</v>
      </c>
      <c r="J439" s="187">
        <f t="shared" si="72"/>
        <v>41662</v>
      </c>
      <c r="K439" s="187">
        <v>0.37</v>
      </c>
      <c r="L439" s="187">
        <f t="shared" si="68"/>
        <v>59750</v>
      </c>
      <c r="M439" s="187">
        <f t="shared" si="69"/>
        <v>143530</v>
      </c>
      <c r="N439" s="187">
        <f t="shared" si="70"/>
        <v>101705</v>
      </c>
      <c r="O439" s="187">
        <v>0</v>
      </c>
      <c r="P439" s="187">
        <f t="shared" si="73"/>
        <v>39900</v>
      </c>
      <c r="Q439" s="187">
        <f t="shared" si="74"/>
        <v>88800</v>
      </c>
      <c r="R439" s="187">
        <f t="shared" si="75"/>
        <v>128700</v>
      </c>
      <c r="S439" s="187">
        <f t="shared" si="76"/>
        <v>86875</v>
      </c>
    </row>
    <row r="440" spans="1:19" ht="19.5" x14ac:dyDescent="0.5">
      <c r="A440" s="14" t="s">
        <v>16</v>
      </c>
      <c r="B440" s="186">
        <v>802850</v>
      </c>
      <c r="C440" s="15" t="s">
        <v>1440</v>
      </c>
      <c r="D440" s="14"/>
      <c r="E440" s="187">
        <v>0.36</v>
      </c>
      <c r="F440" s="187">
        <f t="shared" si="66"/>
        <v>30240.000000000004</v>
      </c>
      <c r="G440" s="187">
        <f t="shared" si="67"/>
        <v>13328.000000000002</v>
      </c>
      <c r="H440" s="187">
        <v>0.14000000000000001</v>
      </c>
      <c r="I440" s="187">
        <f t="shared" si="71"/>
        <v>60940</v>
      </c>
      <c r="J440" s="187">
        <f t="shared" si="72"/>
        <v>24772</v>
      </c>
      <c r="K440" s="187">
        <v>0.22</v>
      </c>
      <c r="L440" s="187">
        <f t="shared" si="68"/>
        <v>38100</v>
      </c>
      <c r="M440" s="187">
        <f t="shared" si="69"/>
        <v>91180</v>
      </c>
      <c r="N440" s="187">
        <f t="shared" si="70"/>
        <v>64510</v>
      </c>
      <c r="O440" s="187">
        <v>0</v>
      </c>
      <c r="P440" s="187">
        <f t="shared" si="73"/>
        <v>29400.000000000004</v>
      </c>
      <c r="Q440" s="187">
        <f t="shared" si="74"/>
        <v>52800</v>
      </c>
      <c r="R440" s="187">
        <f t="shared" si="75"/>
        <v>82200</v>
      </c>
      <c r="S440" s="187">
        <f t="shared" si="76"/>
        <v>55530</v>
      </c>
    </row>
    <row r="441" spans="1:19" ht="39" x14ac:dyDescent="0.5">
      <c r="A441" s="14" t="s">
        <v>16</v>
      </c>
      <c r="B441" s="186">
        <v>802855</v>
      </c>
      <c r="C441" s="15" t="s">
        <v>1441</v>
      </c>
      <c r="D441" s="14"/>
      <c r="E441" s="187">
        <v>0.42</v>
      </c>
      <c r="F441" s="187">
        <f t="shared" si="66"/>
        <v>23760</v>
      </c>
      <c r="G441" s="187">
        <f t="shared" si="67"/>
        <v>10472</v>
      </c>
      <c r="H441" s="187">
        <v>0.11</v>
      </c>
      <c r="I441" s="187">
        <f t="shared" si="71"/>
        <v>85870</v>
      </c>
      <c r="J441" s="187">
        <f t="shared" si="72"/>
        <v>34906</v>
      </c>
      <c r="K441" s="187">
        <v>0.31</v>
      </c>
      <c r="L441" s="187">
        <f t="shared" si="68"/>
        <v>45378</v>
      </c>
      <c r="M441" s="187">
        <f t="shared" si="69"/>
        <v>109630</v>
      </c>
      <c r="N441" s="187">
        <f t="shared" si="70"/>
        <v>77865.399999999994</v>
      </c>
      <c r="O441" s="187">
        <v>0</v>
      </c>
      <c r="P441" s="187">
        <f t="shared" si="73"/>
        <v>23100</v>
      </c>
      <c r="Q441" s="187">
        <f t="shared" si="74"/>
        <v>74400</v>
      </c>
      <c r="R441" s="187">
        <f t="shared" si="75"/>
        <v>97500</v>
      </c>
      <c r="S441" s="187">
        <f t="shared" si="76"/>
        <v>65735.399999999994</v>
      </c>
    </row>
    <row r="442" spans="1:19" ht="39" x14ac:dyDescent="0.5">
      <c r="A442" s="14" t="s">
        <v>16</v>
      </c>
      <c r="B442" s="186">
        <v>802860</v>
      </c>
      <c r="C442" s="15" t="s">
        <v>1442</v>
      </c>
      <c r="D442" s="14"/>
      <c r="E442" s="187">
        <v>0.14000000000000001</v>
      </c>
      <c r="F442" s="187">
        <f t="shared" si="66"/>
        <v>10800</v>
      </c>
      <c r="G442" s="187">
        <f t="shared" si="67"/>
        <v>4760</v>
      </c>
      <c r="H442" s="187">
        <v>0.05</v>
      </c>
      <c r="I442" s="187">
        <f t="shared" si="71"/>
        <v>24930</v>
      </c>
      <c r="J442" s="187">
        <f t="shared" si="72"/>
        <v>10134</v>
      </c>
      <c r="K442" s="187">
        <v>0.09</v>
      </c>
      <c r="L442" s="187">
        <f t="shared" si="68"/>
        <v>14894</v>
      </c>
      <c r="M442" s="187">
        <f t="shared" si="69"/>
        <v>35730</v>
      </c>
      <c r="N442" s="187">
        <f t="shared" si="70"/>
        <v>25304.2</v>
      </c>
      <c r="O442" s="187">
        <v>0</v>
      </c>
      <c r="P442" s="187">
        <f t="shared" si="73"/>
        <v>10500</v>
      </c>
      <c r="Q442" s="187">
        <f t="shared" si="74"/>
        <v>21600</v>
      </c>
      <c r="R442" s="187">
        <f t="shared" si="75"/>
        <v>32100</v>
      </c>
      <c r="S442" s="187">
        <f t="shared" si="76"/>
        <v>21674.2</v>
      </c>
    </row>
    <row r="443" spans="1:19" ht="19.5" x14ac:dyDescent="0.5">
      <c r="A443" s="14" t="s">
        <v>16</v>
      </c>
      <c r="B443" s="186">
        <v>802865</v>
      </c>
      <c r="C443" s="15" t="s">
        <v>1443</v>
      </c>
      <c r="D443" s="14"/>
      <c r="E443" s="187">
        <v>0.12</v>
      </c>
      <c r="F443" s="187">
        <f t="shared" si="66"/>
        <v>6480</v>
      </c>
      <c r="G443" s="187">
        <f t="shared" si="67"/>
        <v>2856</v>
      </c>
      <c r="H443" s="187">
        <v>0.03</v>
      </c>
      <c r="I443" s="187">
        <f t="shared" si="71"/>
        <v>24930</v>
      </c>
      <c r="J443" s="187">
        <f t="shared" si="72"/>
        <v>10134</v>
      </c>
      <c r="K443" s="187">
        <v>0.09</v>
      </c>
      <c r="L443" s="187">
        <f t="shared" si="68"/>
        <v>12990</v>
      </c>
      <c r="M443" s="187">
        <f t="shared" si="69"/>
        <v>31410</v>
      </c>
      <c r="N443" s="187">
        <f t="shared" si="70"/>
        <v>22317</v>
      </c>
      <c r="O443" s="187">
        <v>0</v>
      </c>
      <c r="P443" s="187">
        <f t="shared" si="73"/>
        <v>6300</v>
      </c>
      <c r="Q443" s="187">
        <f t="shared" si="74"/>
        <v>21600</v>
      </c>
      <c r="R443" s="187">
        <f t="shared" si="75"/>
        <v>27900</v>
      </c>
      <c r="S443" s="187">
        <f t="shared" si="76"/>
        <v>18807</v>
      </c>
    </row>
    <row r="444" spans="1:19" ht="39" x14ac:dyDescent="0.5">
      <c r="A444" s="14" t="s">
        <v>16</v>
      </c>
      <c r="B444" s="186">
        <v>802870</v>
      </c>
      <c r="C444" s="15" t="s">
        <v>1444</v>
      </c>
      <c r="D444" s="14"/>
      <c r="E444" s="187">
        <v>0.25</v>
      </c>
      <c r="F444" s="187">
        <f t="shared" si="66"/>
        <v>21600</v>
      </c>
      <c r="G444" s="187">
        <f t="shared" si="67"/>
        <v>9520</v>
      </c>
      <c r="H444" s="187">
        <v>0.1</v>
      </c>
      <c r="I444" s="187">
        <f t="shared" si="71"/>
        <v>41550</v>
      </c>
      <c r="J444" s="187">
        <f t="shared" si="72"/>
        <v>16890</v>
      </c>
      <c r="K444" s="187">
        <v>0.15</v>
      </c>
      <c r="L444" s="187">
        <f t="shared" si="68"/>
        <v>26410</v>
      </c>
      <c r="M444" s="187">
        <f t="shared" si="69"/>
        <v>63150</v>
      </c>
      <c r="N444" s="187">
        <f t="shared" si="70"/>
        <v>44663</v>
      </c>
      <c r="O444" s="187">
        <v>0</v>
      </c>
      <c r="P444" s="187">
        <f t="shared" si="73"/>
        <v>21000</v>
      </c>
      <c r="Q444" s="187">
        <f t="shared" si="74"/>
        <v>36000</v>
      </c>
      <c r="R444" s="187">
        <f t="shared" si="75"/>
        <v>57000</v>
      </c>
      <c r="S444" s="187">
        <f t="shared" si="76"/>
        <v>38513</v>
      </c>
    </row>
    <row r="445" spans="1:19" ht="58.5" x14ac:dyDescent="0.5">
      <c r="A445" s="14" t="s">
        <v>16</v>
      </c>
      <c r="B445" s="186">
        <v>802880</v>
      </c>
      <c r="C445" s="15" t="s">
        <v>1445</v>
      </c>
      <c r="D445" s="14"/>
      <c r="E445" s="187">
        <v>1.45</v>
      </c>
      <c r="F445" s="187">
        <f t="shared" si="66"/>
        <v>97200</v>
      </c>
      <c r="G445" s="187">
        <f t="shared" si="67"/>
        <v>42840</v>
      </c>
      <c r="H445" s="187">
        <v>0.45</v>
      </c>
      <c r="I445" s="187">
        <f t="shared" si="71"/>
        <v>277000</v>
      </c>
      <c r="J445" s="187">
        <f t="shared" si="72"/>
        <v>112600</v>
      </c>
      <c r="K445" s="187">
        <v>1</v>
      </c>
      <c r="L445" s="187">
        <f t="shared" si="68"/>
        <v>155440</v>
      </c>
      <c r="M445" s="187">
        <f t="shared" si="69"/>
        <v>374200</v>
      </c>
      <c r="N445" s="187">
        <f t="shared" si="70"/>
        <v>265392</v>
      </c>
      <c r="O445" s="187">
        <v>0</v>
      </c>
      <c r="P445" s="187">
        <f t="shared" si="73"/>
        <v>94500</v>
      </c>
      <c r="Q445" s="187">
        <f t="shared" si="74"/>
        <v>240000</v>
      </c>
      <c r="R445" s="187">
        <f t="shared" si="75"/>
        <v>334500</v>
      </c>
      <c r="S445" s="187">
        <f t="shared" si="76"/>
        <v>225692</v>
      </c>
    </row>
    <row r="446" spans="1:19" ht="39" x14ac:dyDescent="0.5">
      <c r="A446" s="14" t="s">
        <v>16</v>
      </c>
      <c r="B446" s="186">
        <v>802881</v>
      </c>
      <c r="C446" s="15" t="s">
        <v>1446</v>
      </c>
      <c r="D446" s="14"/>
      <c r="E446" s="187">
        <v>1.45</v>
      </c>
      <c r="F446" s="187">
        <f t="shared" si="66"/>
        <v>97200</v>
      </c>
      <c r="G446" s="187">
        <f t="shared" si="67"/>
        <v>42840</v>
      </c>
      <c r="H446" s="187">
        <v>0.45</v>
      </c>
      <c r="I446" s="187">
        <f t="shared" si="71"/>
        <v>277000</v>
      </c>
      <c r="J446" s="187">
        <f t="shared" si="72"/>
        <v>112600</v>
      </c>
      <c r="K446" s="187">
        <v>1</v>
      </c>
      <c r="L446" s="187">
        <f t="shared" si="68"/>
        <v>155440</v>
      </c>
      <c r="M446" s="187">
        <f t="shared" si="69"/>
        <v>374200</v>
      </c>
      <c r="N446" s="187">
        <f t="shared" si="70"/>
        <v>265392</v>
      </c>
      <c r="O446" s="187">
        <v>0</v>
      </c>
      <c r="P446" s="187">
        <f t="shared" si="73"/>
        <v>94500</v>
      </c>
      <c r="Q446" s="187">
        <f t="shared" si="74"/>
        <v>240000</v>
      </c>
      <c r="R446" s="187">
        <f t="shared" si="75"/>
        <v>334500</v>
      </c>
      <c r="S446" s="187">
        <f t="shared" si="76"/>
        <v>225692</v>
      </c>
    </row>
    <row r="447" spans="1:19" ht="39" x14ac:dyDescent="0.5">
      <c r="A447" s="14" t="s">
        <v>16</v>
      </c>
      <c r="B447" s="186">
        <v>802885</v>
      </c>
      <c r="C447" s="15" t="s">
        <v>1447</v>
      </c>
      <c r="D447" s="14"/>
      <c r="E447" s="187">
        <v>1.45</v>
      </c>
      <c r="F447" s="187">
        <f t="shared" si="66"/>
        <v>97200</v>
      </c>
      <c r="G447" s="187">
        <f t="shared" si="67"/>
        <v>42840</v>
      </c>
      <c r="H447" s="187">
        <v>0.45</v>
      </c>
      <c r="I447" s="187">
        <f t="shared" si="71"/>
        <v>277000</v>
      </c>
      <c r="J447" s="187">
        <f t="shared" si="72"/>
        <v>112600</v>
      </c>
      <c r="K447" s="187">
        <v>1</v>
      </c>
      <c r="L447" s="187">
        <f t="shared" si="68"/>
        <v>155440</v>
      </c>
      <c r="M447" s="187">
        <f t="shared" si="69"/>
        <v>374200</v>
      </c>
      <c r="N447" s="187">
        <f t="shared" si="70"/>
        <v>265392</v>
      </c>
      <c r="O447" s="187">
        <v>0</v>
      </c>
      <c r="P447" s="187">
        <f t="shared" si="73"/>
        <v>94500</v>
      </c>
      <c r="Q447" s="187">
        <f t="shared" si="74"/>
        <v>240000</v>
      </c>
      <c r="R447" s="187">
        <f t="shared" si="75"/>
        <v>334500</v>
      </c>
      <c r="S447" s="187">
        <f t="shared" si="76"/>
        <v>225692</v>
      </c>
    </row>
    <row r="448" spans="1:19" ht="39" x14ac:dyDescent="0.5">
      <c r="A448" s="14" t="s">
        <v>16</v>
      </c>
      <c r="B448" s="186">
        <v>802890</v>
      </c>
      <c r="C448" s="15" t="s">
        <v>1448</v>
      </c>
      <c r="D448" s="14"/>
      <c r="E448" s="187">
        <v>1.45</v>
      </c>
      <c r="F448" s="187">
        <f t="shared" si="66"/>
        <v>97200</v>
      </c>
      <c r="G448" s="187">
        <f t="shared" si="67"/>
        <v>42840</v>
      </c>
      <c r="H448" s="187">
        <v>0.45</v>
      </c>
      <c r="I448" s="187">
        <f t="shared" si="71"/>
        <v>277000</v>
      </c>
      <c r="J448" s="187">
        <f t="shared" si="72"/>
        <v>112600</v>
      </c>
      <c r="K448" s="187">
        <v>1</v>
      </c>
      <c r="L448" s="187">
        <f t="shared" si="68"/>
        <v>155440</v>
      </c>
      <c r="M448" s="187">
        <f t="shared" si="69"/>
        <v>374200</v>
      </c>
      <c r="N448" s="187">
        <f t="shared" si="70"/>
        <v>265392</v>
      </c>
      <c r="O448" s="187">
        <v>0</v>
      </c>
      <c r="P448" s="187">
        <f t="shared" si="73"/>
        <v>94500</v>
      </c>
      <c r="Q448" s="187">
        <f t="shared" si="74"/>
        <v>240000</v>
      </c>
      <c r="R448" s="187">
        <f t="shared" si="75"/>
        <v>334500</v>
      </c>
      <c r="S448" s="187">
        <f t="shared" si="76"/>
        <v>225692</v>
      </c>
    </row>
    <row r="449" spans="1:19" ht="58.5" x14ac:dyDescent="0.5">
      <c r="A449" s="14" t="s">
        <v>16</v>
      </c>
      <c r="B449" s="186">
        <v>802895</v>
      </c>
      <c r="C449" s="15" t="s">
        <v>1449</v>
      </c>
      <c r="D449" s="14"/>
      <c r="E449" s="187">
        <v>1.02</v>
      </c>
      <c r="F449" s="187">
        <f t="shared" si="66"/>
        <v>75600</v>
      </c>
      <c r="G449" s="187">
        <f t="shared" si="67"/>
        <v>33320</v>
      </c>
      <c r="H449" s="187">
        <v>0.35</v>
      </c>
      <c r="I449" s="187">
        <f t="shared" si="71"/>
        <v>185590</v>
      </c>
      <c r="J449" s="187">
        <f t="shared" si="72"/>
        <v>75442</v>
      </c>
      <c r="K449" s="187">
        <v>0.67</v>
      </c>
      <c r="L449" s="187">
        <f t="shared" si="68"/>
        <v>108762</v>
      </c>
      <c r="M449" s="187">
        <f t="shared" si="69"/>
        <v>261190</v>
      </c>
      <c r="N449" s="187">
        <f t="shared" si="70"/>
        <v>185056.6</v>
      </c>
      <c r="O449" s="187">
        <v>0</v>
      </c>
      <c r="P449" s="187">
        <f t="shared" si="73"/>
        <v>73500</v>
      </c>
      <c r="Q449" s="187">
        <f t="shared" si="74"/>
        <v>160800</v>
      </c>
      <c r="R449" s="187">
        <f t="shared" si="75"/>
        <v>234300</v>
      </c>
      <c r="S449" s="187">
        <f t="shared" si="76"/>
        <v>158166.6</v>
      </c>
    </row>
    <row r="450" spans="1:19" ht="39" x14ac:dyDescent="0.5">
      <c r="A450" s="14" t="s">
        <v>16</v>
      </c>
      <c r="B450" s="186">
        <v>802900</v>
      </c>
      <c r="C450" s="15" t="s">
        <v>1450</v>
      </c>
      <c r="D450" s="14"/>
      <c r="E450" s="187">
        <v>1.0699999999999998</v>
      </c>
      <c r="F450" s="187">
        <f t="shared" si="66"/>
        <v>79920</v>
      </c>
      <c r="G450" s="187">
        <f t="shared" si="67"/>
        <v>35224</v>
      </c>
      <c r="H450" s="187">
        <v>0.37</v>
      </c>
      <c r="I450" s="187">
        <f t="shared" si="71"/>
        <v>193900</v>
      </c>
      <c r="J450" s="187">
        <f t="shared" si="72"/>
        <v>78820</v>
      </c>
      <c r="K450" s="187">
        <v>0.7</v>
      </c>
      <c r="L450" s="187">
        <f t="shared" si="68"/>
        <v>114044</v>
      </c>
      <c r="M450" s="187">
        <f t="shared" si="69"/>
        <v>273820</v>
      </c>
      <c r="N450" s="187">
        <f t="shared" si="70"/>
        <v>193989.2</v>
      </c>
      <c r="O450" s="187">
        <v>0</v>
      </c>
      <c r="P450" s="187">
        <f t="shared" si="73"/>
        <v>77700</v>
      </c>
      <c r="Q450" s="187">
        <f t="shared" si="74"/>
        <v>168000</v>
      </c>
      <c r="R450" s="187">
        <f t="shared" si="75"/>
        <v>245700</v>
      </c>
      <c r="S450" s="187">
        <f t="shared" si="76"/>
        <v>165869.20000000001</v>
      </c>
    </row>
    <row r="451" spans="1:19" ht="19.5" x14ac:dyDescent="0.5">
      <c r="A451" s="14" t="s">
        <v>16</v>
      </c>
      <c r="B451" s="186">
        <v>802905</v>
      </c>
      <c r="C451" s="15" t="s">
        <v>1451</v>
      </c>
      <c r="D451" s="14"/>
      <c r="E451" s="187">
        <v>3.0200000000000005</v>
      </c>
      <c r="F451" s="187">
        <f t="shared" ref="F451:F514" si="77">H451*216000</f>
        <v>114480</v>
      </c>
      <c r="G451" s="187">
        <f t="shared" ref="G451:G514" si="78">H451*95200</f>
        <v>50456</v>
      </c>
      <c r="H451" s="187">
        <v>0.53</v>
      </c>
      <c r="I451" s="187">
        <f t="shared" si="71"/>
        <v>689730.00000000012</v>
      </c>
      <c r="J451" s="187">
        <f t="shared" si="72"/>
        <v>280374</v>
      </c>
      <c r="K451" s="187">
        <v>2.4900000000000002</v>
      </c>
      <c r="L451" s="187">
        <f t="shared" ref="L451:L514" si="79">J451+G451</f>
        <v>330830</v>
      </c>
      <c r="M451" s="187">
        <f t="shared" ref="M451:M514" si="80">I451+F451</f>
        <v>804210.00000000012</v>
      </c>
      <c r="N451" s="187">
        <f t="shared" ref="N451:N514" si="81">M451-(L451*70%)</f>
        <v>572629.00000000012</v>
      </c>
      <c r="O451" s="187">
        <v>0</v>
      </c>
      <c r="P451" s="187">
        <f t="shared" si="73"/>
        <v>111300</v>
      </c>
      <c r="Q451" s="187">
        <f t="shared" si="74"/>
        <v>597600</v>
      </c>
      <c r="R451" s="187">
        <f t="shared" si="75"/>
        <v>708900</v>
      </c>
      <c r="S451" s="187">
        <f t="shared" si="76"/>
        <v>477319</v>
      </c>
    </row>
    <row r="452" spans="1:19" ht="19.5" x14ac:dyDescent="0.5">
      <c r="A452" s="14" t="s">
        <v>16</v>
      </c>
      <c r="B452" s="186">
        <v>802910</v>
      </c>
      <c r="C452" s="15" t="s">
        <v>1452</v>
      </c>
      <c r="D452" s="14"/>
      <c r="E452" s="187">
        <v>3.0200000000000005</v>
      </c>
      <c r="F452" s="187">
        <f t="shared" si="77"/>
        <v>114480</v>
      </c>
      <c r="G452" s="187">
        <f t="shared" si="78"/>
        <v>50456</v>
      </c>
      <c r="H452" s="187">
        <v>0.53</v>
      </c>
      <c r="I452" s="187">
        <f t="shared" ref="I452:I515" si="82">K452*277000</f>
        <v>689730.00000000012</v>
      </c>
      <c r="J452" s="187">
        <f t="shared" ref="J452:J515" si="83">112600*K452</f>
        <v>280374</v>
      </c>
      <c r="K452" s="187">
        <v>2.4900000000000002</v>
      </c>
      <c r="L452" s="187">
        <f t="shared" si="79"/>
        <v>330830</v>
      </c>
      <c r="M452" s="187">
        <f t="shared" si="80"/>
        <v>804210.00000000012</v>
      </c>
      <c r="N452" s="187">
        <f t="shared" si="81"/>
        <v>572629.00000000012</v>
      </c>
      <c r="O452" s="187">
        <v>0</v>
      </c>
      <c r="P452" s="187">
        <f t="shared" ref="P452:P515" si="84">H452*210000</f>
        <v>111300</v>
      </c>
      <c r="Q452" s="187">
        <f t="shared" ref="Q452:Q515" si="85">K452*240000</f>
        <v>597600</v>
      </c>
      <c r="R452" s="187">
        <f t="shared" ref="R452:R515" si="86">P452+Q452</f>
        <v>708900</v>
      </c>
      <c r="S452" s="187">
        <f t="shared" ref="S452:S515" si="87">R452-(L452*70%)</f>
        <v>477319</v>
      </c>
    </row>
    <row r="453" spans="1:19" ht="19.5" x14ac:dyDescent="0.5">
      <c r="A453" s="14" t="s">
        <v>16</v>
      </c>
      <c r="B453" s="186">
        <v>802915</v>
      </c>
      <c r="C453" s="15" t="s">
        <v>1453</v>
      </c>
      <c r="D453" s="14"/>
      <c r="E453" s="187">
        <v>1.22</v>
      </c>
      <c r="F453" s="187">
        <f t="shared" si="77"/>
        <v>69120</v>
      </c>
      <c r="G453" s="187">
        <f t="shared" si="78"/>
        <v>30464</v>
      </c>
      <c r="H453" s="187">
        <v>0.32</v>
      </c>
      <c r="I453" s="187">
        <f t="shared" si="82"/>
        <v>249300</v>
      </c>
      <c r="J453" s="187">
        <f t="shared" si="83"/>
        <v>101340</v>
      </c>
      <c r="K453" s="187">
        <v>0.9</v>
      </c>
      <c r="L453" s="187">
        <f t="shared" si="79"/>
        <v>131804</v>
      </c>
      <c r="M453" s="187">
        <f t="shared" si="80"/>
        <v>318420</v>
      </c>
      <c r="N453" s="187">
        <f t="shared" si="81"/>
        <v>226157.2</v>
      </c>
      <c r="O453" s="187">
        <v>0</v>
      </c>
      <c r="P453" s="187">
        <f t="shared" si="84"/>
        <v>67200</v>
      </c>
      <c r="Q453" s="187">
        <f t="shared" si="85"/>
        <v>216000</v>
      </c>
      <c r="R453" s="187">
        <f t="shared" si="86"/>
        <v>283200</v>
      </c>
      <c r="S453" s="187">
        <f t="shared" si="87"/>
        <v>190937.2</v>
      </c>
    </row>
    <row r="454" spans="1:19" ht="19.5" x14ac:dyDescent="0.5">
      <c r="A454" s="14" t="s">
        <v>16</v>
      </c>
      <c r="B454" s="186">
        <v>802920</v>
      </c>
      <c r="C454" s="15" t="s">
        <v>1454</v>
      </c>
      <c r="D454" s="14"/>
      <c r="E454" s="187">
        <v>1.03</v>
      </c>
      <c r="F454" s="187">
        <f t="shared" si="77"/>
        <v>58320.000000000007</v>
      </c>
      <c r="G454" s="187">
        <f t="shared" si="78"/>
        <v>25704</v>
      </c>
      <c r="H454" s="187">
        <v>0.27</v>
      </c>
      <c r="I454" s="187">
        <f t="shared" si="82"/>
        <v>210520</v>
      </c>
      <c r="J454" s="187">
        <f t="shared" si="83"/>
        <v>85576</v>
      </c>
      <c r="K454" s="187">
        <v>0.76</v>
      </c>
      <c r="L454" s="187">
        <f t="shared" si="79"/>
        <v>111280</v>
      </c>
      <c r="M454" s="187">
        <f t="shared" si="80"/>
        <v>268840</v>
      </c>
      <c r="N454" s="187">
        <f t="shared" si="81"/>
        <v>190944</v>
      </c>
      <c r="O454" s="187">
        <v>0</v>
      </c>
      <c r="P454" s="187">
        <f t="shared" si="84"/>
        <v>56700.000000000007</v>
      </c>
      <c r="Q454" s="187">
        <f t="shared" si="85"/>
        <v>182400</v>
      </c>
      <c r="R454" s="187">
        <f t="shared" si="86"/>
        <v>239100</v>
      </c>
      <c r="S454" s="187">
        <f t="shared" si="87"/>
        <v>161204</v>
      </c>
    </row>
    <row r="455" spans="1:19" ht="58.5" x14ac:dyDescent="0.5">
      <c r="A455" s="14" t="s">
        <v>16</v>
      </c>
      <c r="B455" s="186">
        <v>802925</v>
      </c>
      <c r="C455" s="15" t="s">
        <v>1455</v>
      </c>
      <c r="D455" s="14"/>
      <c r="E455" s="187">
        <v>1.88</v>
      </c>
      <c r="F455" s="187">
        <f t="shared" si="77"/>
        <v>105840</v>
      </c>
      <c r="G455" s="187">
        <f t="shared" si="78"/>
        <v>46648</v>
      </c>
      <c r="H455" s="187">
        <v>0.49</v>
      </c>
      <c r="I455" s="187">
        <f t="shared" si="82"/>
        <v>385030</v>
      </c>
      <c r="J455" s="187">
        <f t="shared" si="83"/>
        <v>156514</v>
      </c>
      <c r="K455" s="187">
        <v>1.39</v>
      </c>
      <c r="L455" s="187">
        <f t="shared" si="79"/>
        <v>203162</v>
      </c>
      <c r="M455" s="187">
        <f t="shared" si="80"/>
        <v>490870</v>
      </c>
      <c r="N455" s="187">
        <f t="shared" si="81"/>
        <v>348656.6</v>
      </c>
      <c r="O455" s="187">
        <v>0</v>
      </c>
      <c r="P455" s="187">
        <f t="shared" si="84"/>
        <v>102900</v>
      </c>
      <c r="Q455" s="187">
        <f t="shared" si="85"/>
        <v>333600</v>
      </c>
      <c r="R455" s="187">
        <f t="shared" si="86"/>
        <v>436500</v>
      </c>
      <c r="S455" s="187">
        <f t="shared" si="87"/>
        <v>294286.59999999998</v>
      </c>
    </row>
    <row r="456" spans="1:19" ht="39" x14ac:dyDescent="0.5">
      <c r="A456" s="14" t="s">
        <v>16</v>
      </c>
      <c r="B456" s="186">
        <v>802930</v>
      </c>
      <c r="C456" s="15" t="s">
        <v>1456</v>
      </c>
      <c r="D456" s="14"/>
      <c r="E456" s="187">
        <v>0.33999999999999997</v>
      </c>
      <c r="F456" s="187">
        <f t="shared" si="77"/>
        <v>19440</v>
      </c>
      <c r="G456" s="187">
        <f t="shared" si="78"/>
        <v>8568</v>
      </c>
      <c r="H456" s="187">
        <v>0.09</v>
      </c>
      <c r="I456" s="187">
        <f t="shared" si="82"/>
        <v>69250</v>
      </c>
      <c r="J456" s="187">
        <f t="shared" si="83"/>
        <v>28150</v>
      </c>
      <c r="K456" s="187">
        <v>0.25</v>
      </c>
      <c r="L456" s="187">
        <f t="shared" si="79"/>
        <v>36718</v>
      </c>
      <c r="M456" s="187">
        <f t="shared" si="80"/>
        <v>88690</v>
      </c>
      <c r="N456" s="187">
        <f t="shared" si="81"/>
        <v>62987.4</v>
      </c>
      <c r="O456" s="187">
        <v>0</v>
      </c>
      <c r="P456" s="187">
        <f t="shared" si="84"/>
        <v>18900</v>
      </c>
      <c r="Q456" s="187">
        <f t="shared" si="85"/>
        <v>60000</v>
      </c>
      <c r="R456" s="187">
        <f t="shared" si="86"/>
        <v>78900</v>
      </c>
      <c r="S456" s="187">
        <f t="shared" si="87"/>
        <v>53197.4</v>
      </c>
    </row>
    <row r="457" spans="1:19" ht="19.5" x14ac:dyDescent="0.5">
      <c r="A457" s="14" t="s">
        <v>16</v>
      </c>
      <c r="B457" s="186">
        <v>802935</v>
      </c>
      <c r="C457" s="15" t="s">
        <v>1457</v>
      </c>
      <c r="D457" s="14"/>
      <c r="E457" s="187">
        <v>0.31</v>
      </c>
      <c r="F457" s="187">
        <f t="shared" si="77"/>
        <v>12960</v>
      </c>
      <c r="G457" s="187">
        <f t="shared" si="78"/>
        <v>5712</v>
      </c>
      <c r="H457" s="187">
        <v>0.06</v>
      </c>
      <c r="I457" s="187">
        <f t="shared" si="82"/>
        <v>69250</v>
      </c>
      <c r="J457" s="187">
        <f t="shared" si="83"/>
        <v>28150</v>
      </c>
      <c r="K457" s="187">
        <v>0.25</v>
      </c>
      <c r="L457" s="187">
        <f t="shared" si="79"/>
        <v>33862</v>
      </c>
      <c r="M457" s="187">
        <f t="shared" si="80"/>
        <v>82210</v>
      </c>
      <c r="N457" s="187">
        <f t="shared" si="81"/>
        <v>58506.600000000006</v>
      </c>
      <c r="O457" s="187">
        <v>0</v>
      </c>
      <c r="P457" s="187">
        <f t="shared" si="84"/>
        <v>12600</v>
      </c>
      <c r="Q457" s="187">
        <f t="shared" si="85"/>
        <v>60000</v>
      </c>
      <c r="R457" s="187">
        <f t="shared" si="86"/>
        <v>72600</v>
      </c>
      <c r="S457" s="187">
        <f t="shared" si="87"/>
        <v>48896.600000000006</v>
      </c>
    </row>
    <row r="458" spans="1:19" ht="39" x14ac:dyDescent="0.5">
      <c r="A458" s="14" t="s">
        <v>16</v>
      </c>
      <c r="B458" s="186">
        <v>802940</v>
      </c>
      <c r="C458" s="15" t="s">
        <v>1458</v>
      </c>
      <c r="D458" s="14"/>
      <c r="E458" s="187">
        <v>0.43</v>
      </c>
      <c r="F458" s="187">
        <f t="shared" si="77"/>
        <v>23760</v>
      </c>
      <c r="G458" s="187">
        <f t="shared" si="78"/>
        <v>10472</v>
      </c>
      <c r="H458" s="187">
        <v>0.11</v>
      </c>
      <c r="I458" s="187">
        <f t="shared" si="82"/>
        <v>88640</v>
      </c>
      <c r="J458" s="187">
        <f t="shared" si="83"/>
        <v>36032</v>
      </c>
      <c r="K458" s="187">
        <v>0.32</v>
      </c>
      <c r="L458" s="187">
        <f t="shared" si="79"/>
        <v>46504</v>
      </c>
      <c r="M458" s="187">
        <f t="shared" si="80"/>
        <v>112400</v>
      </c>
      <c r="N458" s="187">
        <f t="shared" si="81"/>
        <v>79847.199999999997</v>
      </c>
      <c r="O458" s="187">
        <v>0</v>
      </c>
      <c r="P458" s="187">
        <f t="shared" si="84"/>
        <v>23100</v>
      </c>
      <c r="Q458" s="187">
        <f t="shared" si="85"/>
        <v>76800</v>
      </c>
      <c r="R458" s="187">
        <f t="shared" si="86"/>
        <v>99900</v>
      </c>
      <c r="S458" s="187">
        <f t="shared" si="87"/>
        <v>67347.199999999997</v>
      </c>
    </row>
    <row r="459" spans="1:19" ht="39" x14ac:dyDescent="0.5">
      <c r="A459" s="14" t="s">
        <v>16</v>
      </c>
      <c r="B459" s="186">
        <v>802945</v>
      </c>
      <c r="C459" s="15" t="s">
        <v>1459</v>
      </c>
      <c r="D459" s="14"/>
      <c r="E459" s="187">
        <v>0.43</v>
      </c>
      <c r="F459" s="187">
        <f t="shared" si="77"/>
        <v>23760</v>
      </c>
      <c r="G459" s="187">
        <f t="shared" si="78"/>
        <v>10472</v>
      </c>
      <c r="H459" s="187">
        <v>0.11</v>
      </c>
      <c r="I459" s="187">
        <f t="shared" si="82"/>
        <v>88640</v>
      </c>
      <c r="J459" s="187">
        <f t="shared" si="83"/>
        <v>36032</v>
      </c>
      <c r="K459" s="187">
        <v>0.32</v>
      </c>
      <c r="L459" s="187">
        <f t="shared" si="79"/>
        <v>46504</v>
      </c>
      <c r="M459" s="187">
        <f t="shared" si="80"/>
        <v>112400</v>
      </c>
      <c r="N459" s="187">
        <f t="shared" si="81"/>
        <v>79847.199999999997</v>
      </c>
      <c r="O459" s="187">
        <v>0</v>
      </c>
      <c r="P459" s="187">
        <f t="shared" si="84"/>
        <v>23100</v>
      </c>
      <c r="Q459" s="187">
        <f t="shared" si="85"/>
        <v>76800</v>
      </c>
      <c r="R459" s="187">
        <f t="shared" si="86"/>
        <v>99900</v>
      </c>
      <c r="S459" s="187">
        <f t="shared" si="87"/>
        <v>67347.199999999997</v>
      </c>
    </row>
    <row r="460" spans="1:19" ht="39" x14ac:dyDescent="0.5">
      <c r="A460" s="14" t="s">
        <v>16</v>
      </c>
      <c r="B460" s="186">
        <v>802950</v>
      </c>
      <c r="C460" s="15" t="s">
        <v>1460</v>
      </c>
      <c r="D460" s="14"/>
      <c r="E460" s="187">
        <v>1.04</v>
      </c>
      <c r="F460" s="187">
        <f t="shared" si="77"/>
        <v>58320.000000000007</v>
      </c>
      <c r="G460" s="187">
        <f t="shared" si="78"/>
        <v>25704</v>
      </c>
      <c r="H460" s="187">
        <v>0.27</v>
      </c>
      <c r="I460" s="187">
        <f t="shared" si="82"/>
        <v>213290</v>
      </c>
      <c r="J460" s="187">
        <f t="shared" si="83"/>
        <v>86702</v>
      </c>
      <c r="K460" s="187">
        <v>0.77</v>
      </c>
      <c r="L460" s="187">
        <f t="shared" si="79"/>
        <v>112406</v>
      </c>
      <c r="M460" s="187">
        <f t="shared" si="80"/>
        <v>271610</v>
      </c>
      <c r="N460" s="187">
        <f t="shared" si="81"/>
        <v>192925.8</v>
      </c>
      <c r="O460" s="187">
        <v>0</v>
      </c>
      <c r="P460" s="187">
        <f t="shared" si="84"/>
        <v>56700.000000000007</v>
      </c>
      <c r="Q460" s="187">
        <f t="shared" si="85"/>
        <v>184800</v>
      </c>
      <c r="R460" s="187">
        <f t="shared" si="86"/>
        <v>241500</v>
      </c>
      <c r="S460" s="187">
        <f t="shared" si="87"/>
        <v>162815.79999999999</v>
      </c>
    </row>
    <row r="461" spans="1:19" ht="39" x14ac:dyDescent="0.5">
      <c r="A461" s="14" t="s">
        <v>16</v>
      </c>
      <c r="B461" s="186">
        <v>802955</v>
      </c>
      <c r="C461" s="15" t="s">
        <v>1461</v>
      </c>
      <c r="D461" s="14"/>
      <c r="E461" s="187">
        <v>0.95</v>
      </c>
      <c r="F461" s="187">
        <f t="shared" si="77"/>
        <v>54000</v>
      </c>
      <c r="G461" s="187">
        <f t="shared" si="78"/>
        <v>23800</v>
      </c>
      <c r="H461" s="187">
        <v>0.25</v>
      </c>
      <c r="I461" s="187">
        <f t="shared" si="82"/>
        <v>193900</v>
      </c>
      <c r="J461" s="187">
        <f t="shared" si="83"/>
        <v>78820</v>
      </c>
      <c r="K461" s="187">
        <v>0.7</v>
      </c>
      <c r="L461" s="187">
        <f t="shared" si="79"/>
        <v>102620</v>
      </c>
      <c r="M461" s="187">
        <f t="shared" si="80"/>
        <v>247900</v>
      </c>
      <c r="N461" s="187">
        <f t="shared" si="81"/>
        <v>176066</v>
      </c>
      <c r="O461" s="187">
        <v>0</v>
      </c>
      <c r="P461" s="187">
        <f t="shared" si="84"/>
        <v>52500</v>
      </c>
      <c r="Q461" s="187">
        <f t="shared" si="85"/>
        <v>168000</v>
      </c>
      <c r="R461" s="187">
        <f t="shared" si="86"/>
        <v>220500</v>
      </c>
      <c r="S461" s="187">
        <f t="shared" si="87"/>
        <v>148666</v>
      </c>
    </row>
    <row r="462" spans="1:19" ht="39" x14ac:dyDescent="0.5">
      <c r="A462" s="14" t="s">
        <v>16</v>
      </c>
      <c r="B462" s="186">
        <v>802975</v>
      </c>
      <c r="C462" s="15" t="s">
        <v>1462</v>
      </c>
      <c r="D462" s="14"/>
      <c r="E462" s="187">
        <v>4.18</v>
      </c>
      <c r="F462" s="187">
        <f t="shared" si="77"/>
        <v>235440.00000000003</v>
      </c>
      <c r="G462" s="187">
        <f t="shared" si="78"/>
        <v>103768.00000000001</v>
      </c>
      <c r="H462" s="187">
        <v>1.0900000000000001</v>
      </c>
      <c r="I462" s="187">
        <f t="shared" si="82"/>
        <v>855930</v>
      </c>
      <c r="J462" s="187">
        <f t="shared" si="83"/>
        <v>347934</v>
      </c>
      <c r="K462" s="187">
        <v>3.09</v>
      </c>
      <c r="L462" s="187">
        <f t="shared" si="79"/>
        <v>451702</v>
      </c>
      <c r="M462" s="187">
        <f t="shared" si="80"/>
        <v>1091370</v>
      </c>
      <c r="N462" s="187">
        <f t="shared" si="81"/>
        <v>775178.60000000009</v>
      </c>
      <c r="O462" s="187">
        <v>0</v>
      </c>
      <c r="P462" s="187">
        <f t="shared" si="84"/>
        <v>228900.00000000003</v>
      </c>
      <c r="Q462" s="187">
        <f t="shared" si="85"/>
        <v>741600</v>
      </c>
      <c r="R462" s="187">
        <f t="shared" si="86"/>
        <v>970500</v>
      </c>
      <c r="S462" s="187">
        <f t="shared" si="87"/>
        <v>654308.60000000009</v>
      </c>
    </row>
    <row r="463" spans="1:19" ht="39" x14ac:dyDescent="0.5">
      <c r="A463" s="14" t="s">
        <v>16</v>
      </c>
      <c r="B463" s="186">
        <v>802980</v>
      </c>
      <c r="C463" s="15" t="s">
        <v>1463</v>
      </c>
      <c r="D463" s="14"/>
      <c r="E463" s="187">
        <v>2.73</v>
      </c>
      <c r="F463" s="187">
        <f t="shared" si="77"/>
        <v>153360</v>
      </c>
      <c r="G463" s="187">
        <f t="shared" si="78"/>
        <v>67592</v>
      </c>
      <c r="H463" s="187">
        <v>0.71</v>
      </c>
      <c r="I463" s="187">
        <f t="shared" si="82"/>
        <v>559540</v>
      </c>
      <c r="J463" s="187">
        <f t="shared" si="83"/>
        <v>227452</v>
      </c>
      <c r="K463" s="187">
        <v>2.02</v>
      </c>
      <c r="L463" s="187">
        <f t="shared" si="79"/>
        <v>295044</v>
      </c>
      <c r="M463" s="187">
        <f t="shared" si="80"/>
        <v>712900</v>
      </c>
      <c r="N463" s="187">
        <f t="shared" si="81"/>
        <v>506369.2</v>
      </c>
      <c r="O463" s="187">
        <v>0</v>
      </c>
      <c r="P463" s="187">
        <f t="shared" si="84"/>
        <v>149100</v>
      </c>
      <c r="Q463" s="187">
        <f t="shared" si="85"/>
        <v>484800</v>
      </c>
      <c r="R463" s="187">
        <f t="shared" si="86"/>
        <v>633900</v>
      </c>
      <c r="S463" s="187">
        <f t="shared" si="87"/>
        <v>427369.2</v>
      </c>
    </row>
    <row r="464" spans="1:19" ht="39" x14ac:dyDescent="0.5">
      <c r="A464" s="14" t="s">
        <v>16</v>
      </c>
      <c r="B464" s="186">
        <v>802985</v>
      </c>
      <c r="C464" s="15" t="s">
        <v>1464</v>
      </c>
      <c r="D464" s="14"/>
      <c r="E464" s="187">
        <v>3.6</v>
      </c>
      <c r="F464" s="187">
        <f t="shared" si="77"/>
        <v>136080</v>
      </c>
      <c r="G464" s="187">
        <f t="shared" si="78"/>
        <v>59976</v>
      </c>
      <c r="H464" s="187">
        <v>0.63</v>
      </c>
      <c r="I464" s="187">
        <f t="shared" si="82"/>
        <v>822690</v>
      </c>
      <c r="J464" s="187">
        <f t="shared" si="83"/>
        <v>334422</v>
      </c>
      <c r="K464" s="187">
        <v>2.97</v>
      </c>
      <c r="L464" s="187">
        <f t="shared" si="79"/>
        <v>394398</v>
      </c>
      <c r="M464" s="187">
        <f t="shared" si="80"/>
        <v>958770</v>
      </c>
      <c r="N464" s="187">
        <f t="shared" si="81"/>
        <v>682691.4</v>
      </c>
      <c r="O464" s="187">
        <v>0</v>
      </c>
      <c r="P464" s="187">
        <f t="shared" si="84"/>
        <v>132300</v>
      </c>
      <c r="Q464" s="187">
        <f t="shared" si="85"/>
        <v>712800</v>
      </c>
      <c r="R464" s="187">
        <f t="shared" si="86"/>
        <v>845100</v>
      </c>
      <c r="S464" s="187">
        <f t="shared" si="87"/>
        <v>569021.4</v>
      </c>
    </row>
    <row r="465" spans="1:19" ht="19.5" x14ac:dyDescent="0.5">
      <c r="A465" s="14" t="s">
        <v>16</v>
      </c>
      <c r="B465" s="186">
        <v>802990</v>
      </c>
      <c r="C465" s="15" t="s">
        <v>1465</v>
      </c>
      <c r="D465" s="14"/>
      <c r="E465" s="187">
        <v>4.68</v>
      </c>
      <c r="F465" s="187">
        <f t="shared" si="77"/>
        <v>263520</v>
      </c>
      <c r="G465" s="187">
        <f t="shared" si="78"/>
        <v>116144</v>
      </c>
      <c r="H465" s="187">
        <v>1.22</v>
      </c>
      <c r="I465" s="187">
        <f t="shared" si="82"/>
        <v>958420</v>
      </c>
      <c r="J465" s="187">
        <f t="shared" si="83"/>
        <v>389596</v>
      </c>
      <c r="K465" s="187">
        <v>3.46</v>
      </c>
      <c r="L465" s="187">
        <f t="shared" si="79"/>
        <v>505740</v>
      </c>
      <c r="M465" s="187">
        <f t="shared" si="80"/>
        <v>1221940</v>
      </c>
      <c r="N465" s="187">
        <f t="shared" si="81"/>
        <v>867922</v>
      </c>
      <c r="O465" s="187">
        <v>0</v>
      </c>
      <c r="P465" s="187">
        <f t="shared" si="84"/>
        <v>256200</v>
      </c>
      <c r="Q465" s="187">
        <f t="shared" si="85"/>
        <v>830400</v>
      </c>
      <c r="R465" s="187">
        <f t="shared" si="86"/>
        <v>1086600</v>
      </c>
      <c r="S465" s="187">
        <f t="shared" si="87"/>
        <v>732582</v>
      </c>
    </row>
    <row r="466" spans="1:19" ht="39" x14ac:dyDescent="0.5">
      <c r="A466" s="14" t="s">
        <v>16</v>
      </c>
      <c r="B466" s="186">
        <v>802995</v>
      </c>
      <c r="C466" s="15" t="s">
        <v>1466</v>
      </c>
      <c r="D466" s="14"/>
      <c r="E466" s="187">
        <v>7.37</v>
      </c>
      <c r="F466" s="187">
        <f t="shared" si="77"/>
        <v>332640</v>
      </c>
      <c r="G466" s="187">
        <f t="shared" si="78"/>
        <v>146608</v>
      </c>
      <c r="H466" s="187">
        <v>1.54</v>
      </c>
      <c r="I466" s="187">
        <f t="shared" si="82"/>
        <v>1614910</v>
      </c>
      <c r="J466" s="187">
        <f t="shared" si="83"/>
        <v>656458</v>
      </c>
      <c r="K466" s="187">
        <v>5.83</v>
      </c>
      <c r="L466" s="187">
        <f t="shared" si="79"/>
        <v>803066</v>
      </c>
      <c r="M466" s="187">
        <f t="shared" si="80"/>
        <v>1947550</v>
      </c>
      <c r="N466" s="187">
        <f t="shared" si="81"/>
        <v>1385403.8</v>
      </c>
      <c r="O466" s="187">
        <v>0</v>
      </c>
      <c r="P466" s="187">
        <f t="shared" si="84"/>
        <v>323400</v>
      </c>
      <c r="Q466" s="187">
        <f t="shared" si="85"/>
        <v>1399200</v>
      </c>
      <c r="R466" s="187">
        <f t="shared" si="86"/>
        <v>1722600</v>
      </c>
      <c r="S466" s="187">
        <f t="shared" si="87"/>
        <v>1160453.8</v>
      </c>
    </row>
    <row r="467" spans="1:19" ht="19.5" x14ac:dyDescent="0.5">
      <c r="A467" s="14" t="s">
        <v>16</v>
      </c>
      <c r="B467" s="186">
        <v>803000</v>
      </c>
      <c r="C467" s="15" t="s">
        <v>1467</v>
      </c>
      <c r="D467" s="14"/>
      <c r="E467" s="187">
        <v>1.32</v>
      </c>
      <c r="F467" s="187">
        <f t="shared" si="77"/>
        <v>86400</v>
      </c>
      <c r="G467" s="187">
        <f t="shared" si="78"/>
        <v>38080</v>
      </c>
      <c r="H467" s="187">
        <v>0.4</v>
      </c>
      <c r="I467" s="187">
        <f t="shared" si="82"/>
        <v>254840</v>
      </c>
      <c r="J467" s="187">
        <f t="shared" si="83"/>
        <v>103592</v>
      </c>
      <c r="K467" s="187">
        <v>0.92</v>
      </c>
      <c r="L467" s="187">
        <f t="shared" si="79"/>
        <v>141672</v>
      </c>
      <c r="M467" s="187">
        <f t="shared" si="80"/>
        <v>341240</v>
      </c>
      <c r="N467" s="187">
        <f t="shared" si="81"/>
        <v>242069.6</v>
      </c>
      <c r="O467" s="187">
        <v>0</v>
      </c>
      <c r="P467" s="187">
        <f t="shared" si="84"/>
        <v>84000</v>
      </c>
      <c r="Q467" s="187">
        <f t="shared" si="85"/>
        <v>220800</v>
      </c>
      <c r="R467" s="187">
        <f t="shared" si="86"/>
        <v>304800</v>
      </c>
      <c r="S467" s="187">
        <f t="shared" si="87"/>
        <v>205629.6</v>
      </c>
    </row>
    <row r="468" spans="1:19" ht="19.5" x14ac:dyDescent="0.5">
      <c r="A468" s="14" t="s">
        <v>16</v>
      </c>
      <c r="B468" s="186">
        <v>803005</v>
      </c>
      <c r="C468" s="15" t="s">
        <v>1468</v>
      </c>
      <c r="D468" s="14"/>
      <c r="E468" s="187">
        <v>1.32</v>
      </c>
      <c r="F468" s="187">
        <f t="shared" si="77"/>
        <v>86400</v>
      </c>
      <c r="G468" s="187">
        <f t="shared" si="78"/>
        <v>38080</v>
      </c>
      <c r="H468" s="187">
        <v>0.4</v>
      </c>
      <c r="I468" s="187">
        <f t="shared" si="82"/>
        <v>254840</v>
      </c>
      <c r="J468" s="187">
        <f t="shared" si="83"/>
        <v>103592</v>
      </c>
      <c r="K468" s="187">
        <v>0.92</v>
      </c>
      <c r="L468" s="187">
        <f t="shared" si="79"/>
        <v>141672</v>
      </c>
      <c r="M468" s="187">
        <f t="shared" si="80"/>
        <v>341240</v>
      </c>
      <c r="N468" s="187">
        <f t="shared" si="81"/>
        <v>242069.6</v>
      </c>
      <c r="O468" s="187">
        <v>0</v>
      </c>
      <c r="P468" s="187">
        <f t="shared" si="84"/>
        <v>84000</v>
      </c>
      <c r="Q468" s="187">
        <f t="shared" si="85"/>
        <v>220800</v>
      </c>
      <c r="R468" s="187">
        <f t="shared" si="86"/>
        <v>304800</v>
      </c>
      <c r="S468" s="187">
        <f t="shared" si="87"/>
        <v>205629.6</v>
      </c>
    </row>
    <row r="469" spans="1:19" ht="39" x14ac:dyDescent="0.5">
      <c r="A469" s="14" t="s">
        <v>16</v>
      </c>
      <c r="B469" s="186">
        <v>803010</v>
      </c>
      <c r="C469" s="15" t="s">
        <v>1469</v>
      </c>
      <c r="D469" s="14"/>
      <c r="E469" s="187">
        <v>1.32</v>
      </c>
      <c r="F469" s="187">
        <f t="shared" si="77"/>
        <v>86400</v>
      </c>
      <c r="G469" s="187">
        <f t="shared" si="78"/>
        <v>38080</v>
      </c>
      <c r="H469" s="187">
        <v>0.4</v>
      </c>
      <c r="I469" s="187">
        <f t="shared" si="82"/>
        <v>254840</v>
      </c>
      <c r="J469" s="187">
        <f t="shared" si="83"/>
        <v>103592</v>
      </c>
      <c r="K469" s="187">
        <v>0.92</v>
      </c>
      <c r="L469" s="187">
        <f t="shared" si="79"/>
        <v>141672</v>
      </c>
      <c r="M469" s="187">
        <f t="shared" si="80"/>
        <v>341240</v>
      </c>
      <c r="N469" s="187">
        <f t="shared" si="81"/>
        <v>242069.6</v>
      </c>
      <c r="O469" s="187">
        <v>0</v>
      </c>
      <c r="P469" s="187">
        <f t="shared" si="84"/>
        <v>84000</v>
      </c>
      <c r="Q469" s="187">
        <f t="shared" si="85"/>
        <v>220800</v>
      </c>
      <c r="R469" s="187">
        <f t="shared" si="86"/>
        <v>304800</v>
      </c>
      <c r="S469" s="187">
        <f t="shared" si="87"/>
        <v>205629.6</v>
      </c>
    </row>
    <row r="470" spans="1:19" ht="39" x14ac:dyDescent="0.5">
      <c r="A470" s="14" t="s">
        <v>16</v>
      </c>
      <c r="B470" s="186">
        <v>803015</v>
      </c>
      <c r="C470" s="15" t="s">
        <v>1469</v>
      </c>
      <c r="D470" s="14"/>
      <c r="E470" s="187">
        <v>1.32</v>
      </c>
      <c r="F470" s="187">
        <f t="shared" si="77"/>
        <v>86400</v>
      </c>
      <c r="G470" s="187">
        <f t="shared" si="78"/>
        <v>38080</v>
      </c>
      <c r="H470" s="187">
        <v>0.4</v>
      </c>
      <c r="I470" s="187">
        <f t="shared" si="82"/>
        <v>254840</v>
      </c>
      <c r="J470" s="187">
        <f t="shared" si="83"/>
        <v>103592</v>
      </c>
      <c r="K470" s="187">
        <v>0.92</v>
      </c>
      <c r="L470" s="187">
        <f t="shared" si="79"/>
        <v>141672</v>
      </c>
      <c r="M470" s="187">
        <f t="shared" si="80"/>
        <v>341240</v>
      </c>
      <c r="N470" s="187">
        <f t="shared" si="81"/>
        <v>242069.6</v>
      </c>
      <c r="O470" s="187">
        <v>0</v>
      </c>
      <c r="P470" s="187">
        <f t="shared" si="84"/>
        <v>84000</v>
      </c>
      <c r="Q470" s="187">
        <f t="shared" si="85"/>
        <v>220800</v>
      </c>
      <c r="R470" s="187">
        <f t="shared" si="86"/>
        <v>304800</v>
      </c>
      <c r="S470" s="187">
        <f t="shared" si="87"/>
        <v>205629.6</v>
      </c>
    </row>
    <row r="471" spans="1:19" ht="19.5" x14ac:dyDescent="0.5">
      <c r="A471" s="14" t="s">
        <v>16</v>
      </c>
      <c r="B471" s="186">
        <v>803020</v>
      </c>
      <c r="C471" s="15" t="s">
        <v>1470</v>
      </c>
      <c r="D471" s="14"/>
      <c r="E471" s="187">
        <v>1.24</v>
      </c>
      <c r="F471" s="187">
        <f t="shared" si="77"/>
        <v>69120</v>
      </c>
      <c r="G471" s="187">
        <f t="shared" si="78"/>
        <v>30464</v>
      </c>
      <c r="H471" s="187">
        <v>0.32</v>
      </c>
      <c r="I471" s="187">
        <f t="shared" si="82"/>
        <v>254840</v>
      </c>
      <c r="J471" s="187">
        <f t="shared" si="83"/>
        <v>103592</v>
      </c>
      <c r="K471" s="187">
        <v>0.92</v>
      </c>
      <c r="L471" s="187">
        <f t="shared" si="79"/>
        <v>134056</v>
      </c>
      <c r="M471" s="187">
        <f t="shared" si="80"/>
        <v>323960</v>
      </c>
      <c r="N471" s="187">
        <f t="shared" si="81"/>
        <v>230120.8</v>
      </c>
      <c r="O471" s="187">
        <v>0</v>
      </c>
      <c r="P471" s="187">
        <f t="shared" si="84"/>
        <v>67200</v>
      </c>
      <c r="Q471" s="187">
        <f t="shared" si="85"/>
        <v>220800</v>
      </c>
      <c r="R471" s="187">
        <f t="shared" si="86"/>
        <v>288000</v>
      </c>
      <c r="S471" s="187">
        <f t="shared" si="87"/>
        <v>194160.8</v>
      </c>
    </row>
    <row r="472" spans="1:19" ht="19.5" x14ac:dyDescent="0.5">
      <c r="A472" s="14" t="s">
        <v>16</v>
      </c>
      <c r="B472" s="186">
        <v>803025</v>
      </c>
      <c r="C472" s="15" t="s">
        <v>1471</v>
      </c>
      <c r="D472" s="14"/>
      <c r="E472" s="187">
        <v>1.24</v>
      </c>
      <c r="F472" s="187">
        <f t="shared" si="77"/>
        <v>69120</v>
      </c>
      <c r="G472" s="187">
        <f t="shared" si="78"/>
        <v>30464</v>
      </c>
      <c r="H472" s="187">
        <v>0.32</v>
      </c>
      <c r="I472" s="187">
        <f t="shared" si="82"/>
        <v>254840</v>
      </c>
      <c r="J472" s="187">
        <f t="shared" si="83"/>
        <v>103592</v>
      </c>
      <c r="K472" s="187">
        <v>0.92</v>
      </c>
      <c r="L472" s="187">
        <f t="shared" si="79"/>
        <v>134056</v>
      </c>
      <c r="M472" s="187">
        <f t="shared" si="80"/>
        <v>323960</v>
      </c>
      <c r="N472" s="187">
        <f t="shared" si="81"/>
        <v>230120.8</v>
      </c>
      <c r="O472" s="187">
        <v>0</v>
      </c>
      <c r="P472" s="187">
        <f t="shared" si="84"/>
        <v>67200</v>
      </c>
      <c r="Q472" s="187">
        <f t="shared" si="85"/>
        <v>220800</v>
      </c>
      <c r="R472" s="187">
        <f t="shared" si="86"/>
        <v>288000</v>
      </c>
      <c r="S472" s="187">
        <f t="shared" si="87"/>
        <v>194160.8</v>
      </c>
    </row>
    <row r="473" spans="1:19" ht="58.5" x14ac:dyDescent="0.5">
      <c r="A473" s="14" t="s">
        <v>16</v>
      </c>
      <c r="B473" s="186">
        <v>803030</v>
      </c>
      <c r="C473" s="15" t="s">
        <v>1472</v>
      </c>
      <c r="D473" s="14"/>
      <c r="E473" s="187">
        <v>1.24</v>
      </c>
      <c r="F473" s="187">
        <f t="shared" si="77"/>
        <v>69120</v>
      </c>
      <c r="G473" s="187">
        <f t="shared" si="78"/>
        <v>30464</v>
      </c>
      <c r="H473" s="187">
        <v>0.32</v>
      </c>
      <c r="I473" s="187">
        <f t="shared" si="82"/>
        <v>254840</v>
      </c>
      <c r="J473" s="187">
        <f t="shared" si="83"/>
        <v>103592</v>
      </c>
      <c r="K473" s="187">
        <v>0.92</v>
      </c>
      <c r="L473" s="187">
        <f t="shared" si="79"/>
        <v>134056</v>
      </c>
      <c r="M473" s="187">
        <f t="shared" si="80"/>
        <v>323960</v>
      </c>
      <c r="N473" s="187">
        <f t="shared" si="81"/>
        <v>230120.8</v>
      </c>
      <c r="O473" s="187">
        <v>0</v>
      </c>
      <c r="P473" s="187">
        <f t="shared" si="84"/>
        <v>67200</v>
      </c>
      <c r="Q473" s="187">
        <f t="shared" si="85"/>
        <v>220800</v>
      </c>
      <c r="R473" s="187">
        <f t="shared" si="86"/>
        <v>288000</v>
      </c>
      <c r="S473" s="187">
        <f t="shared" si="87"/>
        <v>194160.8</v>
      </c>
    </row>
    <row r="474" spans="1:19" ht="58.5" x14ac:dyDescent="0.5">
      <c r="A474" s="14" t="s">
        <v>16</v>
      </c>
      <c r="B474" s="186">
        <v>803035</v>
      </c>
      <c r="C474" s="15" t="s">
        <v>1473</v>
      </c>
      <c r="D474" s="14"/>
      <c r="E474" s="187">
        <v>1.24</v>
      </c>
      <c r="F474" s="187">
        <f t="shared" si="77"/>
        <v>69120</v>
      </c>
      <c r="G474" s="187">
        <f t="shared" si="78"/>
        <v>30464</v>
      </c>
      <c r="H474" s="187">
        <v>0.32</v>
      </c>
      <c r="I474" s="187">
        <f t="shared" si="82"/>
        <v>254840</v>
      </c>
      <c r="J474" s="187">
        <f t="shared" si="83"/>
        <v>103592</v>
      </c>
      <c r="K474" s="187">
        <v>0.92</v>
      </c>
      <c r="L474" s="187">
        <f t="shared" si="79"/>
        <v>134056</v>
      </c>
      <c r="M474" s="187">
        <f t="shared" si="80"/>
        <v>323960</v>
      </c>
      <c r="N474" s="187">
        <f t="shared" si="81"/>
        <v>230120.8</v>
      </c>
      <c r="O474" s="187">
        <v>0</v>
      </c>
      <c r="P474" s="187">
        <f t="shared" si="84"/>
        <v>67200</v>
      </c>
      <c r="Q474" s="187">
        <f t="shared" si="85"/>
        <v>220800</v>
      </c>
      <c r="R474" s="187">
        <f t="shared" si="86"/>
        <v>288000</v>
      </c>
      <c r="S474" s="187">
        <f t="shared" si="87"/>
        <v>194160.8</v>
      </c>
    </row>
    <row r="475" spans="1:19" ht="39" x14ac:dyDescent="0.5">
      <c r="A475" s="14" t="s">
        <v>16</v>
      </c>
      <c r="B475" s="186">
        <v>803040</v>
      </c>
      <c r="C475" s="15" t="s">
        <v>1474</v>
      </c>
      <c r="D475" s="14"/>
      <c r="E475" s="187">
        <v>1.32</v>
      </c>
      <c r="F475" s="187">
        <f t="shared" si="77"/>
        <v>86400</v>
      </c>
      <c r="G475" s="187">
        <f t="shared" si="78"/>
        <v>38080</v>
      </c>
      <c r="H475" s="187">
        <v>0.4</v>
      </c>
      <c r="I475" s="187">
        <f t="shared" si="82"/>
        <v>254840</v>
      </c>
      <c r="J475" s="187">
        <f t="shared" si="83"/>
        <v>103592</v>
      </c>
      <c r="K475" s="187">
        <v>0.92</v>
      </c>
      <c r="L475" s="187">
        <f t="shared" si="79"/>
        <v>141672</v>
      </c>
      <c r="M475" s="187">
        <f t="shared" si="80"/>
        <v>341240</v>
      </c>
      <c r="N475" s="187">
        <f t="shared" si="81"/>
        <v>242069.6</v>
      </c>
      <c r="O475" s="187">
        <v>0</v>
      </c>
      <c r="P475" s="187">
        <f t="shared" si="84"/>
        <v>84000</v>
      </c>
      <c r="Q475" s="187">
        <f t="shared" si="85"/>
        <v>220800</v>
      </c>
      <c r="R475" s="187">
        <f t="shared" si="86"/>
        <v>304800</v>
      </c>
      <c r="S475" s="187">
        <f t="shared" si="87"/>
        <v>205629.6</v>
      </c>
    </row>
    <row r="476" spans="1:19" ht="39" x14ac:dyDescent="0.5">
      <c r="A476" s="14" t="s">
        <v>16</v>
      </c>
      <c r="B476" s="186">
        <v>803045</v>
      </c>
      <c r="C476" s="15" t="s">
        <v>1475</v>
      </c>
      <c r="D476" s="14"/>
      <c r="E476" s="187">
        <v>1.32</v>
      </c>
      <c r="F476" s="187">
        <f t="shared" si="77"/>
        <v>86400</v>
      </c>
      <c r="G476" s="187">
        <f t="shared" si="78"/>
        <v>38080</v>
      </c>
      <c r="H476" s="187">
        <v>0.4</v>
      </c>
      <c r="I476" s="187">
        <f t="shared" si="82"/>
        <v>254840</v>
      </c>
      <c r="J476" s="187">
        <f t="shared" si="83"/>
        <v>103592</v>
      </c>
      <c r="K476" s="187">
        <v>0.92</v>
      </c>
      <c r="L476" s="187">
        <f t="shared" si="79"/>
        <v>141672</v>
      </c>
      <c r="M476" s="187">
        <f t="shared" si="80"/>
        <v>341240</v>
      </c>
      <c r="N476" s="187">
        <f t="shared" si="81"/>
        <v>242069.6</v>
      </c>
      <c r="O476" s="187">
        <v>0</v>
      </c>
      <c r="P476" s="187">
        <f t="shared" si="84"/>
        <v>84000</v>
      </c>
      <c r="Q476" s="187">
        <f t="shared" si="85"/>
        <v>220800</v>
      </c>
      <c r="R476" s="187">
        <f t="shared" si="86"/>
        <v>304800</v>
      </c>
      <c r="S476" s="187">
        <f t="shared" si="87"/>
        <v>205629.6</v>
      </c>
    </row>
    <row r="477" spans="1:19" ht="39" x14ac:dyDescent="0.5">
      <c r="A477" s="14" t="s">
        <v>16</v>
      </c>
      <c r="B477" s="186">
        <v>803050</v>
      </c>
      <c r="C477" s="15" t="s">
        <v>1476</v>
      </c>
      <c r="D477" s="14"/>
      <c r="E477" s="187">
        <v>1.24</v>
      </c>
      <c r="F477" s="187">
        <f t="shared" si="77"/>
        <v>69120</v>
      </c>
      <c r="G477" s="187">
        <f t="shared" si="78"/>
        <v>30464</v>
      </c>
      <c r="H477" s="187">
        <v>0.32</v>
      </c>
      <c r="I477" s="187">
        <f t="shared" si="82"/>
        <v>254840</v>
      </c>
      <c r="J477" s="187">
        <f t="shared" si="83"/>
        <v>103592</v>
      </c>
      <c r="K477" s="187">
        <v>0.92</v>
      </c>
      <c r="L477" s="187">
        <f t="shared" si="79"/>
        <v>134056</v>
      </c>
      <c r="M477" s="187">
        <f t="shared" si="80"/>
        <v>323960</v>
      </c>
      <c r="N477" s="187">
        <f t="shared" si="81"/>
        <v>230120.8</v>
      </c>
      <c r="O477" s="187">
        <v>0</v>
      </c>
      <c r="P477" s="187">
        <f t="shared" si="84"/>
        <v>67200</v>
      </c>
      <c r="Q477" s="187">
        <f t="shared" si="85"/>
        <v>220800</v>
      </c>
      <c r="R477" s="187">
        <f t="shared" si="86"/>
        <v>288000</v>
      </c>
      <c r="S477" s="187">
        <f t="shared" si="87"/>
        <v>194160.8</v>
      </c>
    </row>
    <row r="478" spans="1:19" ht="39" x14ac:dyDescent="0.5">
      <c r="A478" s="14" t="s">
        <v>16</v>
      </c>
      <c r="B478" s="186">
        <v>803055</v>
      </c>
      <c r="C478" s="15" t="s">
        <v>1477</v>
      </c>
      <c r="D478" s="14"/>
      <c r="E478" s="187">
        <v>1.24</v>
      </c>
      <c r="F478" s="187">
        <f t="shared" si="77"/>
        <v>69120</v>
      </c>
      <c r="G478" s="187">
        <f t="shared" si="78"/>
        <v>30464</v>
      </c>
      <c r="H478" s="187">
        <v>0.32</v>
      </c>
      <c r="I478" s="187">
        <f t="shared" si="82"/>
        <v>254840</v>
      </c>
      <c r="J478" s="187">
        <f t="shared" si="83"/>
        <v>103592</v>
      </c>
      <c r="K478" s="187">
        <v>0.92</v>
      </c>
      <c r="L478" s="187">
        <f t="shared" si="79"/>
        <v>134056</v>
      </c>
      <c r="M478" s="187">
        <f t="shared" si="80"/>
        <v>323960</v>
      </c>
      <c r="N478" s="187">
        <f t="shared" si="81"/>
        <v>230120.8</v>
      </c>
      <c r="O478" s="187">
        <v>0</v>
      </c>
      <c r="P478" s="187">
        <f t="shared" si="84"/>
        <v>67200</v>
      </c>
      <c r="Q478" s="187">
        <f t="shared" si="85"/>
        <v>220800</v>
      </c>
      <c r="R478" s="187">
        <f t="shared" si="86"/>
        <v>288000</v>
      </c>
      <c r="S478" s="187">
        <f t="shared" si="87"/>
        <v>194160.8</v>
      </c>
    </row>
    <row r="479" spans="1:19" ht="39" x14ac:dyDescent="0.5">
      <c r="A479" s="14" t="s">
        <v>16</v>
      </c>
      <c r="B479" s="186">
        <v>803060</v>
      </c>
      <c r="C479" s="15" t="s">
        <v>1478</v>
      </c>
      <c r="D479" s="14"/>
      <c r="E479" s="187">
        <v>1.24</v>
      </c>
      <c r="F479" s="187">
        <f t="shared" si="77"/>
        <v>69120</v>
      </c>
      <c r="G479" s="187">
        <f t="shared" si="78"/>
        <v>30464</v>
      </c>
      <c r="H479" s="187">
        <v>0.32</v>
      </c>
      <c r="I479" s="187">
        <f t="shared" si="82"/>
        <v>254840</v>
      </c>
      <c r="J479" s="187">
        <f t="shared" si="83"/>
        <v>103592</v>
      </c>
      <c r="K479" s="187">
        <v>0.92</v>
      </c>
      <c r="L479" s="187">
        <f t="shared" si="79"/>
        <v>134056</v>
      </c>
      <c r="M479" s="187">
        <f t="shared" si="80"/>
        <v>323960</v>
      </c>
      <c r="N479" s="187">
        <f t="shared" si="81"/>
        <v>230120.8</v>
      </c>
      <c r="O479" s="187">
        <v>0</v>
      </c>
      <c r="P479" s="187">
        <f t="shared" si="84"/>
        <v>67200</v>
      </c>
      <c r="Q479" s="187">
        <f t="shared" si="85"/>
        <v>220800</v>
      </c>
      <c r="R479" s="187">
        <f t="shared" si="86"/>
        <v>288000</v>
      </c>
      <c r="S479" s="187">
        <f t="shared" si="87"/>
        <v>194160.8</v>
      </c>
    </row>
    <row r="480" spans="1:19" ht="39" x14ac:dyDescent="0.5">
      <c r="A480" s="14" t="s">
        <v>16</v>
      </c>
      <c r="B480" s="186">
        <v>803065</v>
      </c>
      <c r="C480" s="15" t="s">
        <v>1479</v>
      </c>
      <c r="D480" s="14"/>
      <c r="E480" s="187">
        <v>1.24</v>
      </c>
      <c r="F480" s="187">
        <f t="shared" si="77"/>
        <v>69120</v>
      </c>
      <c r="G480" s="187">
        <f t="shared" si="78"/>
        <v>30464</v>
      </c>
      <c r="H480" s="187">
        <v>0.32</v>
      </c>
      <c r="I480" s="187">
        <f t="shared" si="82"/>
        <v>254840</v>
      </c>
      <c r="J480" s="187">
        <f t="shared" si="83"/>
        <v>103592</v>
      </c>
      <c r="K480" s="187">
        <v>0.92</v>
      </c>
      <c r="L480" s="187">
        <f t="shared" si="79"/>
        <v>134056</v>
      </c>
      <c r="M480" s="187">
        <f t="shared" si="80"/>
        <v>323960</v>
      </c>
      <c r="N480" s="187">
        <f t="shared" si="81"/>
        <v>230120.8</v>
      </c>
      <c r="O480" s="187">
        <v>0</v>
      </c>
      <c r="P480" s="187">
        <f t="shared" si="84"/>
        <v>67200</v>
      </c>
      <c r="Q480" s="187">
        <f t="shared" si="85"/>
        <v>220800</v>
      </c>
      <c r="R480" s="187">
        <f t="shared" si="86"/>
        <v>288000</v>
      </c>
      <c r="S480" s="187">
        <f t="shared" si="87"/>
        <v>194160.8</v>
      </c>
    </row>
    <row r="481" spans="1:19" ht="39" x14ac:dyDescent="0.5">
      <c r="A481" s="14" t="s">
        <v>16</v>
      </c>
      <c r="B481" s="186">
        <v>803070</v>
      </c>
      <c r="C481" s="15" t="s">
        <v>1480</v>
      </c>
      <c r="D481" s="14"/>
      <c r="E481" s="187">
        <v>1.24</v>
      </c>
      <c r="F481" s="187">
        <f t="shared" si="77"/>
        <v>69120</v>
      </c>
      <c r="G481" s="187">
        <f t="shared" si="78"/>
        <v>30464</v>
      </c>
      <c r="H481" s="187">
        <v>0.32</v>
      </c>
      <c r="I481" s="187">
        <f t="shared" si="82"/>
        <v>254840</v>
      </c>
      <c r="J481" s="187">
        <f t="shared" si="83"/>
        <v>103592</v>
      </c>
      <c r="K481" s="187">
        <v>0.92</v>
      </c>
      <c r="L481" s="187">
        <f t="shared" si="79"/>
        <v>134056</v>
      </c>
      <c r="M481" s="187">
        <f t="shared" si="80"/>
        <v>323960</v>
      </c>
      <c r="N481" s="187">
        <f t="shared" si="81"/>
        <v>230120.8</v>
      </c>
      <c r="O481" s="187">
        <v>0</v>
      </c>
      <c r="P481" s="187">
        <f t="shared" si="84"/>
        <v>67200</v>
      </c>
      <c r="Q481" s="187">
        <f t="shared" si="85"/>
        <v>220800</v>
      </c>
      <c r="R481" s="187">
        <f t="shared" si="86"/>
        <v>288000</v>
      </c>
      <c r="S481" s="187">
        <f t="shared" si="87"/>
        <v>194160.8</v>
      </c>
    </row>
    <row r="482" spans="1:19" ht="39" x14ac:dyDescent="0.5">
      <c r="A482" s="14" t="s">
        <v>16</v>
      </c>
      <c r="B482" s="186">
        <v>803075</v>
      </c>
      <c r="C482" s="15" t="s">
        <v>1481</v>
      </c>
      <c r="D482" s="14"/>
      <c r="E482" s="187">
        <v>1.32</v>
      </c>
      <c r="F482" s="187">
        <f t="shared" si="77"/>
        <v>86400</v>
      </c>
      <c r="G482" s="187">
        <f t="shared" si="78"/>
        <v>38080</v>
      </c>
      <c r="H482" s="187">
        <v>0.4</v>
      </c>
      <c r="I482" s="187">
        <f t="shared" si="82"/>
        <v>254840</v>
      </c>
      <c r="J482" s="187">
        <f t="shared" si="83"/>
        <v>103592</v>
      </c>
      <c r="K482" s="187">
        <v>0.92</v>
      </c>
      <c r="L482" s="187">
        <f t="shared" si="79"/>
        <v>141672</v>
      </c>
      <c r="M482" s="187">
        <f t="shared" si="80"/>
        <v>341240</v>
      </c>
      <c r="N482" s="187">
        <f t="shared" si="81"/>
        <v>242069.6</v>
      </c>
      <c r="O482" s="187">
        <v>0</v>
      </c>
      <c r="P482" s="187">
        <f t="shared" si="84"/>
        <v>84000</v>
      </c>
      <c r="Q482" s="187">
        <f t="shared" si="85"/>
        <v>220800</v>
      </c>
      <c r="R482" s="187">
        <f t="shared" si="86"/>
        <v>304800</v>
      </c>
      <c r="S482" s="187">
        <f t="shared" si="87"/>
        <v>205629.6</v>
      </c>
    </row>
    <row r="483" spans="1:19" ht="39" x14ac:dyDescent="0.5">
      <c r="A483" s="14" t="s">
        <v>16</v>
      </c>
      <c r="B483" s="186">
        <v>803080</v>
      </c>
      <c r="C483" s="15" t="s">
        <v>1482</v>
      </c>
      <c r="D483" s="14"/>
      <c r="E483" s="187">
        <v>1.32</v>
      </c>
      <c r="F483" s="187">
        <f t="shared" si="77"/>
        <v>86400</v>
      </c>
      <c r="G483" s="187">
        <f t="shared" si="78"/>
        <v>38080</v>
      </c>
      <c r="H483" s="187">
        <v>0.4</v>
      </c>
      <c r="I483" s="187">
        <f t="shared" si="82"/>
        <v>254840</v>
      </c>
      <c r="J483" s="187">
        <f t="shared" si="83"/>
        <v>103592</v>
      </c>
      <c r="K483" s="187">
        <v>0.92</v>
      </c>
      <c r="L483" s="187">
        <f t="shared" si="79"/>
        <v>141672</v>
      </c>
      <c r="M483" s="187">
        <f t="shared" si="80"/>
        <v>341240</v>
      </c>
      <c r="N483" s="187">
        <f t="shared" si="81"/>
        <v>242069.6</v>
      </c>
      <c r="O483" s="187">
        <v>0</v>
      </c>
      <c r="P483" s="187">
        <f t="shared" si="84"/>
        <v>84000</v>
      </c>
      <c r="Q483" s="187">
        <f t="shared" si="85"/>
        <v>220800</v>
      </c>
      <c r="R483" s="187">
        <f t="shared" si="86"/>
        <v>304800</v>
      </c>
      <c r="S483" s="187">
        <f t="shared" si="87"/>
        <v>205629.6</v>
      </c>
    </row>
    <row r="484" spans="1:19" ht="39" x14ac:dyDescent="0.5">
      <c r="A484" s="14" t="s">
        <v>16</v>
      </c>
      <c r="B484" s="186">
        <v>803085</v>
      </c>
      <c r="C484" s="15" t="s">
        <v>1483</v>
      </c>
      <c r="D484" s="14"/>
      <c r="E484" s="187">
        <v>1.32</v>
      </c>
      <c r="F484" s="187">
        <f t="shared" si="77"/>
        <v>86400</v>
      </c>
      <c r="G484" s="187">
        <f t="shared" si="78"/>
        <v>38080</v>
      </c>
      <c r="H484" s="187">
        <v>0.4</v>
      </c>
      <c r="I484" s="187">
        <f t="shared" si="82"/>
        <v>254840</v>
      </c>
      <c r="J484" s="187">
        <f t="shared" si="83"/>
        <v>103592</v>
      </c>
      <c r="K484" s="187">
        <v>0.92</v>
      </c>
      <c r="L484" s="187">
        <f t="shared" si="79"/>
        <v>141672</v>
      </c>
      <c r="M484" s="187">
        <f t="shared" si="80"/>
        <v>341240</v>
      </c>
      <c r="N484" s="187">
        <f t="shared" si="81"/>
        <v>242069.6</v>
      </c>
      <c r="O484" s="187">
        <v>0</v>
      </c>
      <c r="P484" s="187">
        <f t="shared" si="84"/>
        <v>84000</v>
      </c>
      <c r="Q484" s="187">
        <f t="shared" si="85"/>
        <v>220800</v>
      </c>
      <c r="R484" s="187">
        <f t="shared" si="86"/>
        <v>304800</v>
      </c>
      <c r="S484" s="187">
        <f t="shared" si="87"/>
        <v>205629.6</v>
      </c>
    </row>
    <row r="485" spans="1:19" ht="39" x14ac:dyDescent="0.5">
      <c r="A485" s="14" t="s">
        <v>16</v>
      </c>
      <c r="B485" s="186">
        <v>803090</v>
      </c>
      <c r="C485" s="15" t="s">
        <v>1484</v>
      </c>
      <c r="D485" s="14"/>
      <c r="E485" s="187">
        <v>1.1100000000000001</v>
      </c>
      <c r="F485" s="187">
        <f t="shared" si="77"/>
        <v>41040</v>
      </c>
      <c r="G485" s="187">
        <f t="shared" si="78"/>
        <v>18088</v>
      </c>
      <c r="H485" s="187">
        <v>0.19</v>
      </c>
      <c r="I485" s="187">
        <f t="shared" si="82"/>
        <v>254840</v>
      </c>
      <c r="J485" s="187">
        <f t="shared" si="83"/>
        <v>103592</v>
      </c>
      <c r="K485" s="187">
        <v>0.92</v>
      </c>
      <c r="L485" s="187">
        <f t="shared" si="79"/>
        <v>121680</v>
      </c>
      <c r="M485" s="187">
        <f t="shared" si="80"/>
        <v>295880</v>
      </c>
      <c r="N485" s="187">
        <f t="shared" si="81"/>
        <v>210704</v>
      </c>
      <c r="O485" s="187">
        <v>0</v>
      </c>
      <c r="P485" s="187">
        <f t="shared" si="84"/>
        <v>39900</v>
      </c>
      <c r="Q485" s="187">
        <f t="shared" si="85"/>
        <v>220800</v>
      </c>
      <c r="R485" s="187">
        <f t="shared" si="86"/>
        <v>260700</v>
      </c>
      <c r="S485" s="187">
        <f t="shared" si="87"/>
        <v>175524</v>
      </c>
    </row>
    <row r="486" spans="1:19" ht="39" x14ac:dyDescent="0.5">
      <c r="A486" s="14" t="s">
        <v>16</v>
      </c>
      <c r="B486" s="186">
        <v>803095</v>
      </c>
      <c r="C486" s="15" t="s">
        <v>1485</v>
      </c>
      <c r="D486" s="14"/>
      <c r="E486" s="187">
        <v>1.1100000000000001</v>
      </c>
      <c r="F486" s="187">
        <f t="shared" si="77"/>
        <v>41040</v>
      </c>
      <c r="G486" s="187">
        <f t="shared" si="78"/>
        <v>18088</v>
      </c>
      <c r="H486" s="187">
        <v>0.19</v>
      </c>
      <c r="I486" s="187">
        <f t="shared" si="82"/>
        <v>254840</v>
      </c>
      <c r="J486" s="187">
        <f t="shared" si="83"/>
        <v>103592</v>
      </c>
      <c r="K486" s="187">
        <v>0.92</v>
      </c>
      <c r="L486" s="187">
        <f t="shared" si="79"/>
        <v>121680</v>
      </c>
      <c r="M486" s="187">
        <f t="shared" si="80"/>
        <v>295880</v>
      </c>
      <c r="N486" s="187">
        <f t="shared" si="81"/>
        <v>210704</v>
      </c>
      <c r="O486" s="187">
        <v>0</v>
      </c>
      <c r="P486" s="187">
        <f t="shared" si="84"/>
        <v>39900</v>
      </c>
      <c r="Q486" s="187">
        <f t="shared" si="85"/>
        <v>220800</v>
      </c>
      <c r="R486" s="187">
        <f t="shared" si="86"/>
        <v>260700</v>
      </c>
      <c r="S486" s="187">
        <f t="shared" si="87"/>
        <v>175524</v>
      </c>
    </row>
    <row r="487" spans="1:19" ht="39" x14ac:dyDescent="0.5">
      <c r="A487" s="14" t="s">
        <v>16</v>
      </c>
      <c r="B487" s="186">
        <v>803096</v>
      </c>
      <c r="C487" s="15" t="s">
        <v>1486</v>
      </c>
      <c r="D487" s="14"/>
      <c r="E487" s="187">
        <v>1.1100000000000001</v>
      </c>
      <c r="F487" s="187">
        <f t="shared" si="77"/>
        <v>41040</v>
      </c>
      <c r="G487" s="187">
        <f t="shared" si="78"/>
        <v>18088</v>
      </c>
      <c r="H487" s="187">
        <v>0.19</v>
      </c>
      <c r="I487" s="187">
        <f t="shared" si="82"/>
        <v>254840</v>
      </c>
      <c r="J487" s="187">
        <f t="shared" si="83"/>
        <v>103592</v>
      </c>
      <c r="K487" s="187">
        <v>0.92</v>
      </c>
      <c r="L487" s="187">
        <f t="shared" si="79"/>
        <v>121680</v>
      </c>
      <c r="M487" s="187">
        <f t="shared" si="80"/>
        <v>295880</v>
      </c>
      <c r="N487" s="187">
        <f t="shared" si="81"/>
        <v>210704</v>
      </c>
      <c r="O487" s="187">
        <v>0</v>
      </c>
      <c r="P487" s="187">
        <f t="shared" si="84"/>
        <v>39900</v>
      </c>
      <c r="Q487" s="187">
        <f t="shared" si="85"/>
        <v>220800</v>
      </c>
      <c r="R487" s="187">
        <f t="shared" si="86"/>
        <v>260700</v>
      </c>
      <c r="S487" s="187">
        <f t="shared" si="87"/>
        <v>175524</v>
      </c>
    </row>
    <row r="488" spans="1:19" ht="39" x14ac:dyDescent="0.5">
      <c r="A488" s="14" t="s">
        <v>16</v>
      </c>
      <c r="B488" s="186">
        <v>803100</v>
      </c>
      <c r="C488" s="15" t="s">
        <v>1487</v>
      </c>
      <c r="D488" s="14"/>
      <c r="E488" s="187">
        <v>1.1100000000000001</v>
      </c>
      <c r="F488" s="187">
        <f t="shared" si="77"/>
        <v>41040</v>
      </c>
      <c r="G488" s="187">
        <f t="shared" si="78"/>
        <v>18088</v>
      </c>
      <c r="H488" s="187">
        <v>0.19</v>
      </c>
      <c r="I488" s="187">
        <f t="shared" si="82"/>
        <v>254840</v>
      </c>
      <c r="J488" s="187">
        <f t="shared" si="83"/>
        <v>103592</v>
      </c>
      <c r="K488" s="187">
        <v>0.92</v>
      </c>
      <c r="L488" s="187">
        <f t="shared" si="79"/>
        <v>121680</v>
      </c>
      <c r="M488" s="187">
        <f t="shared" si="80"/>
        <v>295880</v>
      </c>
      <c r="N488" s="187">
        <f t="shared" si="81"/>
        <v>210704</v>
      </c>
      <c r="O488" s="187">
        <v>0</v>
      </c>
      <c r="P488" s="187">
        <f t="shared" si="84"/>
        <v>39900</v>
      </c>
      <c r="Q488" s="187">
        <f t="shared" si="85"/>
        <v>220800</v>
      </c>
      <c r="R488" s="187">
        <f t="shared" si="86"/>
        <v>260700</v>
      </c>
      <c r="S488" s="187">
        <f t="shared" si="87"/>
        <v>175524</v>
      </c>
    </row>
    <row r="489" spans="1:19" ht="39" x14ac:dyDescent="0.5">
      <c r="A489" s="14" t="s">
        <v>16</v>
      </c>
      <c r="B489" s="186">
        <v>803101</v>
      </c>
      <c r="C489" s="15" t="s">
        <v>1488</v>
      </c>
      <c r="D489" s="14"/>
      <c r="E489" s="187">
        <v>1.1100000000000001</v>
      </c>
      <c r="F489" s="187">
        <f t="shared" si="77"/>
        <v>41040</v>
      </c>
      <c r="G489" s="187">
        <f t="shared" si="78"/>
        <v>18088</v>
      </c>
      <c r="H489" s="187">
        <v>0.19</v>
      </c>
      <c r="I489" s="187">
        <f t="shared" si="82"/>
        <v>254840</v>
      </c>
      <c r="J489" s="187">
        <f t="shared" si="83"/>
        <v>103592</v>
      </c>
      <c r="K489" s="187">
        <v>0.92</v>
      </c>
      <c r="L489" s="187">
        <f t="shared" si="79"/>
        <v>121680</v>
      </c>
      <c r="M489" s="187">
        <f t="shared" si="80"/>
        <v>295880</v>
      </c>
      <c r="N489" s="187">
        <f t="shared" si="81"/>
        <v>210704</v>
      </c>
      <c r="O489" s="187">
        <v>0</v>
      </c>
      <c r="P489" s="187">
        <f t="shared" si="84"/>
        <v>39900</v>
      </c>
      <c r="Q489" s="187">
        <f t="shared" si="85"/>
        <v>220800</v>
      </c>
      <c r="R489" s="187">
        <f t="shared" si="86"/>
        <v>260700</v>
      </c>
      <c r="S489" s="187">
        <f t="shared" si="87"/>
        <v>175524</v>
      </c>
    </row>
    <row r="490" spans="1:19" ht="19.5" x14ac:dyDescent="0.5">
      <c r="A490" s="14" t="s">
        <v>16</v>
      </c>
      <c r="B490" s="186">
        <v>803105</v>
      </c>
      <c r="C490" s="15" t="s">
        <v>1489</v>
      </c>
      <c r="D490" s="14"/>
      <c r="E490" s="187">
        <v>1.1100000000000001</v>
      </c>
      <c r="F490" s="187">
        <f t="shared" si="77"/>
        <v>41040</v>
      </c>
      <c r="G490" s="187">
        <f t="shared" si="78"/>
        <v>18088</v>
      </c>
      <c r="H490" s="187">
        <v>0.19</v>
      </c>
      <c r="I490" s="187">
        <f t="shared" si="82"/>
        <v>254840</v>
      </c>
      <c r="J490" s="187">
        <f t="shared" si="83"/>
        <v>103592</v>
      </c>
      <c r="K490" s="187">
        <v>0.92</v>
      </c>
      <c r="L490" s="187">
        <f t="shared" si="79"/>
        <v>121680</v>
      </c>
      <c r="M490" s="187">
        <f t="shared" si="80"/>
        <v>295880</v>
      </c>
      <c r="N490" s="187">
        <f t="shared" si="81"/>
        <v>210704</v>
      </c>
      <c r="O490" s="187">
        <v>0</v>
      </c>
      <c r="P490" s="187">
        <f t="shared" si="84"/>
        <v>39900</v>
      </c>
      <c r="Q490" s="187">
        <f t="shared" si="85"/>
        <v>220800</v>
      </c>
      <c r="R490" s="187">
        <f t="shared" si="86"/>
        <v>260700</v>
      </c>
      <c r="S490" s="187">
        <f t="shared" si="87"/>
        <v>175524</v>
      </c>
    </row>
    <row r="491" spans="1:19" ht="19.5" x14ac:dyDescent="0.5">
      <c r="A491" s="14" t="s">
        <v>16</v>
      </c>
      <c r="B491" s="186">
        <v>803106</v>
      </c>
      <c r="C491" s="15" t="s">
        <v>1490</v>
      </c>
      <c r="D491" s="14"/>
      <c r="E491" s="187">
        <v>1.1100000000000001</v>
      </c>
      <c r="F491" s="187">
        <f t="shared" si="77"/>
        <v>41040</v>
      </c>
      <c r="G491" s="187">
        <f t="shared" si="78"/>
        <v>18088</v>
      </c>
      <c r="H491" s="187">
        <v>0.19</v>
      </c>
      <c r="I491" s="187">
        <f t="shared" si="82"/>
        <v>254840</v>
      </c>
      <c r="J491" s="187">
        <f t="shared" si="83"/>
        <v>103592</v>
      </c>
      <c r="K491" s="187">
        <v>0.92</v>
      </c>
      <c r="L491" s="187">
        <f t="shared" si="79"/>
        <v>121680</v>
      </c>
      <c r="M491" s="187">
        <f t="shared" si="80"/>
        <v>295880</v>
      </c>
      <c r="N491" s="187">
        <f t="shared" si="81"/>
        <v>210704</v>
      </c>
      <c r="O491" s="187">
        <v>0</v>
      </c>
      <c r="P491" s="187">
        <f t="shared" si="84"/>
        <v>39900</v>
      </c>
      <c r="Q491" s="187">
        <f t="shared" si="85"/>
        <v>220800</v>
      </c>
      <c r="R491" s="187">
        <f t="shared" si="86"/>
        <v>260700</v>
      </c>
      <c r="S491" s="187">
        <f t="shared" si="87"/>
        <v>175524</v>
      </c>
    </row>
    <row r="492" spans="1:19" ht="39" x14ac:dyDescent="0.5">
      <c r="A492" s="14" t="s">
        <v>16</v>
      </c>
      <c r="B492" s="186">
        <v>803110</v>
      </c>
      <c r="C492" s="15" t="s">
        <v>1491</v>
      </c>
      <c r="D492" s="14"/>
      <c r="E492" s="187">
        <v>1.1100000000000001</v>
      </c>
      <c r="F492" s="187">
        <f t="shared" si="77"/>
        <v>41040</v>
      </c>
      <c r="G492" s="187">
        <f t="shared" si="78"/>
        <v>18088</v>
      </c>
      <c r="H492" s="187">
        <v>0.19</v>
      </c>
      <c r="I492" s="187">
        <f t="shared" si="82"/>
        <v>254840</v>
      </c>
      <c r="J492" s="187">
        <f t="shared" si="83"/>
        <v>103592</v>
      </c>
      <c r="K492" s="187">
        <v>0.92</v>
      </c>
      <c r="L492" s="187">
        <f t="shared" si="79"/>
        <v>121680</v>
      </c>
      <c r="M492" s="187">
        <f t="shared" si="80"/>
        <v>295880</v>
      </c>
      <c r="N492" s="187">
        <f t="shared" si="81"/>
        <v>210704</v>
      </c>
      <c r="O492" s="187">
        <v>0</v>
      </c>
      <c r="P492" s="187">
        <f t="shared" si="84"/>
        <v>39900</v>
      </c>
      <c r="Q492" s="187">
        <f t="shared" si="85"/>
        <v>220800</v>
      </c>
      <c r="R492" s="187">
        <f t="shared" si="86"/>
        <v>260700</v>
      </c>
      <c r="S492" s="187">
        <f t="shared" si="87"/>
        <v>175524</v>
      </c>
    </row>
    <row r="493" spans="1:19" ht="39" x14ac:dyDescent="0.5">
      <c r="A493" s="14" t="s">
        <v>16</v>
      </c>
      <c r="B493" s="186">
        <v>803111</v>
      </c>
      <c r="C493" s="15" t="s">
        <v>1492</v>
      </c>
      <c r="D493" s="14"/>
      <c r="E493" s="187">
        <v>1.1100000000000001</v>
      </c>
      <c r="F493" s="187">
        <f t="shared" si="77"/>
        <v>41040</v>
      </c>
      <c r="G493" s="187">
        <f t="shared" si="78"/>
        <v>18088</v>
      </c>
      <c r="H493" s="187">
        <v>0.19</v>
      </c>
      <c r="I493" s="187">
        <f t="shared" si="82"/>
        <v>254840</v>
      </c>
      <c r="J493" s="187">
        <f t="shared" si="83"/>
        <v>103592</v>
      </c>
      <c r="K493" s="187">
        <v>0.92</v>
      </c>
      <c r="L493" s="187">
        <f t="shared" si="79"/>
        <v>121680</v>
      </c>
      <c r="M493" s="187">
        <f t="shared" si="80"/>
        <v>295880</v>
      </c>
      <c r="N493" s="187">
        <f t="shared" si="81"/>
        <v>210704</v>
      </c>
      <c r="O493" s="187">
        <v>0</v>
      </c>
      <c r="P493" s="187">
        <f t="shared" si="84"/>
        <v>39900</v>
      </c>
      <c r="Q493" s="187">
        <f t="shared" si="85"/>
        <v>220800</v>
      </c>
      <c r="R493" s="187">
        <f t="shared" si="86"/>
        <v>260700</v>
      </c>
      <c r="S493" s="187">
        <f t="shared" si="87"/>
        <v>175524</v>
      </c>
    </row>
    <row r="494" spans="1:19" ht="39" x14ac:dyDescent="0.5">
      <c r="A494" s="14" t="s">
        <v>16</v>
      </c>
      <c r="B494" s="186">
        <v>803115</v>
      </c>
      <c r="C494" s="15" t="s">
        <v>1493</v>
      </c>
      <c r="D494" s="14"/>
      <c r="E494" s="187">
        <v>1.1100000000000001</v>
      </c>
      <c r="F494" s="187">
        <f t="shared" si="77"/>
        <v>41040</v>
      </c>
      <c r="G494" s="187">
        <f t="shared" si="78"/>
        <v>18088</v>
      </c>
      <c r="H494" s="187">
        <v>0.19</v>
      </c>
      <c r="I494" s="187">
        <f t="shared" si="82"/>
        <v>254840</v>
      </c>
      <c r="J494" s="187">
        <f t="shared" si="83"/>
        <v>103592</v>
      </c>
      <c r="K494" s="187">
        <v>0.92</v>
      </c>
      <c r="L494" s="187">
        <f t="shared" si="79"/>
        <v>121680</v>
      </c>
      <c r="M494" s="187">
        <f t="shared" si="80"/>
        <v>295880</v>
      </c>
      <c r="N494" s="187">
        <f t="shared" si="81"/>
        <v>210704</v>
      </c>
      <c r="O494" s="187">
        <v>0</v>
      </c>
      <c r="P494" s="187">
        <f t="shared" si="84"/>
        <v>39900</v>
      </c>
      <c r="Q494" s="187">
        <f t="shared" si="85"/>
        <v>220800</v>
      </c>
      <c r="R494" s="187">
        <f t="shared" si="86"/>
        <v>260700</v>
      </c>
      <c r="S494" s="187">
        <f t="shared" si="87"/>
        <v>175524</v>
      </c>
    </row>
    <row r="495" spans="1:19" ht="39" x14ac:dyDescent="0.5">
      <c r="A495" s="14" t="s">
        <v>16</v>
      </c>
      <c r="B495" s="186">
        <v>803116</v>
      </c>
      <c r="C495" s="15" t="s">
        <v>1494</v>
      </c>
      <c r="D495" s="14"/>
      <c r="E495" s="187">
        <v>1.1100000000000001</v>
      </c>
      <c r="F495" s="187">
        <f t="shared" si="77"/>
        <v>41040</v>
      </c>
      <c r="G495" s="187">
        <f t="shared" si="78"/>
        <v>18088</v>
      </c>
      <c r="H495" s="187">
        <v>0.19</v>
      </c>
      <c r="I495" s="187">
        <f t="shared" si="82"/>
        <v>254840</v>
      </c>
      <c r="J495" s="187">
        <f t="shared" si="83"/>
        <v>103592</v>
      </c>
      <c r="K495" s="187">
        <v>0.92</v>
      </c>
      <c r="L495" s="187">
        <f t="shared" si="79"/>
        <v>121680</v>
      </c>
      <c r="M495" s="187">
        <f t="shared" si="80"/>
        <v>295880</v>
      </c>
      <c r="N495" s="187">
        <f t="shared" si="81"/>
        <v>210704</v>
      </c>
      <c r="O495" s="187">
        <v>0</v>
      </c>
      <c r="P495" s="187">
        <f t="shared" si="84"/>
        <v>39900</v>
      </c>
      <c r="Q495" s="187">
        <f t="shared" si="85"/>
        <v>220800</v>
      </c>
      <c r="R495" s="187">
        <f t="shared" si="86"/>
        <v>260700</v>
      </c>
      <c r="S495" s="187">
        <f t="shared" si="87"/>
        <v>175524</v>
      </c>
    </row>
    <row r="496" spans="1:19" ht="19.5" x14ac:dyDescent="0.5">
      <c r="A496" s="14" t="s">
        <v>16</v>
      </c>
      <c r="B496" s="186">
        <v>803120</v>
      </c>
      <c r="C496" s="15" t="s">
        <v>1495</v>
      </c>
      <c r="D496" s="14"/>
      <c r="E496" s="187">
        <v>1.1100000000000001</v>
      </c>
      <c r="F496" s="187">
        <f t="shared" si="77"/>
        <v>41040</v>
      </c>
      <c r="G496" s="187">
        <f t="shared" si="78"/>
        <v>18088</v>
      </c>
      <c r="H496" s="187">
        <v>0.19</v>
      </c>
      <c r="I496" s="187">
        <f t="shared" si="82"/>
        <v>254840</v>
      </c>
      <c r="J496" s="187">
        <f t="shared" si="83"/>
        <v>103592</v>
      </c>
      <c r="K496" s="187">
        <v>0.92</v>
      </c>
      <c r="L496" s="187">
        <f t="shared" si="79"/>
        <v>121680</v>
      </c>
      <c r="M496" s="187">
        <f t="shared" si="80"/>
        <v>295880</v>
      </c>
      <c r="N496" s="187">
        <f t="shared" si="81"/>
        <v>210704</v>
      </c>
      <c r="O496" s="187">
        <v>0</v>
      </c>
      <c r="P496" s="187">
        <f t="shared" si="84"/>
        <v>39900</v>
      </c>
      <c r="Q496" s="187">
        <f t="shared" si="85"/>
        <v>220800</v>
      </c>
      <c r="R496" s="187">
        <f t="shared" si="86"/>
        <v>260700</v>
      </c>
      <c r="S496" s="187">
        <f t="shared" si="87"/>
        <v>175524</v>
      </c>
    </row>
    <row r="497" spans="1:19" ht="19.5" x14ac:dyDescent="0.5">
      <c r="A497" s="14" t="s">
        <v>16</v>
      </c>
      <c r="B497" s="186">
        <v>803121</v>
      </c>
      <c r="C497" s="15" t="s">
        <v>1496</v>
      </c>
      <c r="D497" s="14"/>
      <c r="E497" s="187">
        <v>1.1100000000000001</v>
      </c>
      <c r="F497" s="187">
        <f t="shared" si="77"/>
        <v>41040</v>
      </c>
      <c r="G497" s="187">
        <f t="shared" si="78"/>
        <v>18088</v>
      </c>
      <c r="H497" s="187">
        <v>0.19</v>
      </c>
      <c r="I497" s="187">
        <f t="shared" si="82"/>
        <v>254840</v>
      </c>
      <c r="J497" s="187">
        <f t="shared" si="83"/>
        <v>103592</v>
      </c>
      <c r="K497" s="187">
        <v>0.92</v>
      </c>
      <c r="L497" s="187">
        <f t="shared" si="79"/>
        <v>121680</v>
      </c>
      <c r="M497" s="187">
        <f t="shared" si="80"/>
        <v>295880</v>
      </c>
      <c r="N497" s="187">
        <f t="shared" si="81"/>
        <v>210704</v>
      </c>
      <c r="O497" s="187">
        <v>0</v>
      </c>
      <c r="P497" s="187">
        <f t="shared" si="84"/>
        <v>39900</v>
      </c>
      <c r="Q497" s="187">
        <f t="shared" si="85"/>
        <v>220800</v>
      </c>
      <c r="R497" s="187">
        <f t="shared" si="86"/>
        <v>260700</v>
      </c>
      <c r="S497" s="187">
        <f t="shared" si="87"/>
        <v>175524</v>
      </c>
    </row>
    <row r="498" spans="1:19" ht="19.5" x14ac:dyDescent="0.5">
      <c r="A498" s="14" t="s">
        <v>16</v>
      </c>
      <c r="B498" s="186">
        <v>803130</v>
      </c>
      <c r="C498" s="15" t="s">
        <v>1497</v>
      </c>
      <c r="D498" s="14"/>
      <c r="E498" s="187">
        <v>1.1499999999999999</v>
      </c>
      <c r="F498" s="187">
        <f t="shared" si="77"/>
        <v>64800</v>
      </c>
      <c r="G498" s="187">
        <f t="shared" si="78"/>
        <v>28560</v>
      </c>
      <c r="H498" s="187">
        <v>0.3</v>
      </c>
      <c r="I498" s="187">
        <f t="shared" si="82"/>
        <v>235450</v>
      </c>
      <c r="J498" s="187">
        <f t="shared" si="83"/>
        <v>95710</v>
      </c>
      <c r="K498" s="187">
        <v>0.85</v>
      </c>
      <c r="L498" s="187">
        <f t="shared" si="79"/>
        <v>124270</v>
      </c>
      <c r="M498" s="187">
        <f t="shared" si="80"/>
        <v>300250</v>
      </c>
      <c r="N498" s="187">
        <f t="shared" si="81"/>
        <v>213261</v>
      </c>
      <c r="O498" s="187">
        <v>0</v>
      </c>
      <c r="P498" s="187">
        <f t="shared" si="84"/>
        <v>63000</v>
      </c>
      <c r="Q498" s="187">
        <f t="shared" si="85"/>
        <v>204000</v>
      </c>
      <c r="R498" s="187">
        <f t="shared" si="86"/>
        <v>267000</v>
      </c>
      <c r="S498" s="187">
        <f t="shared" si="87"/>
        <v>180011</v>
      </c>
    </row>
    <row r="499" spans="1:19" ht="19.5" x14ac:dyDescent="0.5">
      <c r="A499" s="14" t="s">
        <v>16</v>
      </c>
      <c r="B499" s="186">
        <v>803131</v>
      </c>
      <c r="C499" s="15" t="s">
        <v>1498</v>
      </c>
      <c r="D499" s="14"/>
      <c r="E499" s="187">
        <v>1.1499999999999999</v>
      </c>
      <c r="F499" s="187">
        <f t="shared" si="77"/>
        <v>64800</v>
      </c>
      <c r="G499" s="187">
        <f t="shared" si="78"/>
        <v>28560</v>
      </c>
      <c r="H499" s="187">
        <v>0.3</v>
      </c>
      <c r="I499" s="187">
        <f t="shared" si="82"/>
        <v>235450</v>
      </c>
      <c r="J499" s="187">
        <f t="shared" si="83"/>
        <v>95710</v>
      </c>
      <c r="K499" s="187">
        <v>0.85</v>
      </c>
      <c r="L499" s="187">
        <f t="shared" si="79"/>
        <v>124270</v>
      </c>
      <c r="M499" s="187">
        <f t="shared" si="80"/>
        <v>300250</v>
      </c>
      <c r="N499" s="187">
        <f t="shared" si="81"/>
        <v>213261</v>
      </c>
      <c r="O499" s="187">
        <v>0</v>
      </c>
      <c r="P499" s="187">
        <f t="shared" si="84"/>
        <v>63000</v>
      </c>
      <c r="Q499" s="187">
        <f t="shared" si="85"/>
        <v>204000</v>
      </c>
      <c r="R499" s="187">
        <f t="shared" si="86"/>
        <v>267000</v>
      </c>
      <c r="S499" s="187">
        <f t="shared" si="87"/>
        <v>180011</v>
      </c>
    </row>
    <row r="500" spans="1:19" ht="19.5" x14ac:dyDescent="0.5">
      <c r="A500" s="14" t="s">
        <v>16</v>
      </c>
      <c r="B500" s="186">
        <v>803135</v>
      </c>
      <c r="C500" s="15" t="s">
        <v>1499</v>
      </c>
      <c r="D500" s="14"/>
      <c r="E500" s="187">
        <v>0.92</v>
      </c>
      <c r="F500" s="187">
        <f t="shared" si="77"/>
        <v>51840</v>
      </c>
      <c r="G500" s="187">
        <f t="shared" si="78"/>
        <v>22848</v>
      </c>
      <c r="H500" s="187">
        <v>0.24</v>
      </c>
      <c r="I500" s="187">
        <f t="shared" si="82"/>
        <v>188360</v>
      </c>
      <c r="J500" s="187">
        <f t="shared" si="83"/>
        <v>76568</v>
      </c>
      <c r="K500" s="187">
        <v>0.68</v>
      </c>
      <c r="L500" s="187">
        <f t="shared" si="79"/>
        <v>99416</v>
      </c>
      <c r="M500" s="187">
        <f t="shared" si="80"/>
        <v>240200</v>
      </c>
      <c r="N500" s="187">
        <f t="shared" si="81"/>
        <v>170608.8</v>
      </c>
      <c r="O500" s="187">
        <v>0</v>
      </c>
      <c r="P500" s="187">
        <f t="shared" si="84"/>
        <v>50400</v>
      </c>
      <c r="Q500" s="187">
        <f t="shared" si="85"/>
        <v>163200</v>
      </c>
      <c r="R500" s="187">
        <f t="shared" si="86"/>
        <v>213600</v>
      </c>
      <c r="S500" s="187">
        <f t="shared" si="87"/>
        <v>144008.79999999999</v>
      </c>
    </row>
    <row r="501" spans="1:19" ht="39" x14ac:dyDescent="0.5">
      <c r="A501" s="14" t="s">
        <v>16</v>
      </c>
      <c r="B501" s="186">
        <v>803136</v>
      </c>
      <c r="C501" s="15" t="s">
        <v>1500</v>
      </c>
      <c r="D501" s="14"/>
      <c r="E501" s="187">
        <v>0.92</v>
      </c>
      <c r="F501" s="187">
        <f t="shared" si="77"/>
        <v>51840</v>
      </c>
      <c r="G501" s="187">
        <f t="shared" si="78"/>
        <v>22848</v>
      </c>
      <c r="H501" s="187">
        <v>0.24</v>
      </c>
      <c r="I501" s="187">
        <f t="shared" si="82"/>
        <v>188360</v>
      </c>
      <c r="J501" s="187">
        <f t="shared" si="83"/>
        <v>76568</v>
      </c>
      <c r="K501" s="187">
        <v>0.68</v>
      </c>
      <c r="L501" s="187">
        <f t="shared" si="79"/>
        <v>99416</v>
      </c>
      <c r="M501" s="187">
        <f t="shared" si="80"/>
        <v>240200</v>
      </c>
      <c r="N501" s="187">
        <f t="shared" si="81"/>
        <v>170608.8</v>
      </c>
      <c r="O501" s="187">
        <v>0</v>
      </c>
      <c r="P501" s="187">
        <f t="shared" si="84"/>
        <v>50400</v>
      </c>
      <c r="Q501" s="187">
        <f t="shared" si="85"/>
        <v>163200</v>
      </c>
      <c r="R501" s="187">
        <f t="shared" si="86"/>
        <v>213600</v>
      </c>
      <c r="S501" s="187">
        <f t="shared" si="87"/>
        <v>144008.79999999999</v>
      </c>
    </row>
    <row r="502" spans="1:19" ht="39" x14ac:dyDescent="0.5">
      <c r="A502" s="14" t="s">
        <v>16</v>
      </c>
      <c r="B502" s="186">
        <v>803140</v>
      </c>
      <c r="C502" s="15" t="s">
        <v>1501</v>
      </c>
      <c r="D502" s="14"/>
      <c r="E502" s="187">
        <v>0.76</v>
      </c>
      <c r="F502" s="187">
        <f t="shared" si="77"/>
        <v>43200</v>
      </c>
      <c r="G502" s="187">
        <f t="shared" si="78"/>
        <v>19040</v>
      </c>
      <c r="H502" s="187">
        <v>0.2</v>
      </c>
      <c r="I502" s="187">
        <f t="shared" si="82"/>
        <v>155120.00000000003</v>
      </c>
      <c r="J502" s="187">
        <f t="shared" si="83"/>
        <v>63056.000000000007</v>
      </c>
      <c r="K502" s="187">
        <v>0.56000000000000005</v>
      </c>
      <c r="L502" s="187">
        <f t="shared" si="79"/>
        <v>82096</v>
      </c>
      <c r="M502" s="187">
        <f t="shared" si="80"/>
        <v>198320.00000000003</v>
      </c>
      <c r="N502" s="187">
        <f t="shared" si="81"/>
        <v>140852.80000000005</v>
      </c>
      <c r="O502" s="187">
        <v>0</v>
      </c>
      <c r="P502" s="187">
        <f t="shared" si="84"/>
        <v>42000</v>
      </c>
      <c r="Q502" s="187">
        <f t="shared" si="85"/>
        <v>134400</v>
      </c>
      <c r="R502" s="187">
        <f t="shared" si="86"/>
        <v>176400</v>
      </c>
      <c r="S502" s="187">
        <f t="shared" si="87"/>
        <v>118932.8</v>
      </c>
    </row>
    <row r="503" spans="1:19" ht="39" x14ac:dyDescent="0.5">
      <c r="A503" s="14" t="s">
        <v>16</v>
      </c>
      <c r="B503" s="186">
        <v>803145</v>
      </c>
      <c r="C503" s="15" t="s">
        <v>1502</v>
      </c>
      <c r="D503" s="14"/>
      <c r="E503" s="187">
        <v>1.2</v>
      </c>
      <c r="F503" s="187">
        <f t="shared" si="77"/>
        <v>43200</v>
      </c>
      <c r="G503" s="187">
        <f t="shared" si="78"/>
        <v>19040</v>
      </c>
      <c r="H503" s="187">
        <v>0.2</v>
      </c>
      <c r="I503" s="187">
        <f t="shared" si="82"/>
        <v>277000</v>
      </c>
      <c r="J503" s="187">
        <f t="shared" si="83"/>
        <v>112600</v>
      </c>
      <c r="K503" s="187">
        <v>1</v>
      </c>
      <c r="L503" s="187">
        <f t="shared" si="79"/>
        <v>131640</v>
      </c>
      <c r="M503" s="187">
        <f t="shared" si="80"/>
        <v>320200</v>
      </c>
      <c r="N503" s="187">
        <f t="shared" si="81"/>
        <v>228052</v>
      </c>
      <c r="O503" s="187">
        <v>0</v>
      </c>
      <c r="P503" s="187">
        <f t="shared" si="84"/>
        <v>42000</v>
      </c>
      <c r="Q503" s="187">
        <f t="shared" si="85"/>
        <v>240000</v>
      </c>
      <c r="R503" s="187">
        <f t="shared" si="86"/>
        <v>282000</v>
      </c>
      <c r="S503" s="187">
        <f t="shared" si="87"/>
        <v>189852</v>
      </c>
    </row>
    <row r="504" spans="1:19" ht="19.5" x14ac:dyDescent="0.5">
      <c r="A504" s="14" t="s">
        <v>16</v>
      </c>
      <c r="B504" s="186">
        <v>803150</v>
      </c>
      <c r="C504" s="15" t="s">
        <v>1503</v>
      </c>
      <c r="D504" s="14"/>
      <c r="E504" s="187">
        <v>1.33</v>
      </c>
      <c r="F504" s="187">
        <f t="shared" si="77"/>
        <v>71280</v>
      </c>
      <c r="G504" s="187">
        <f t="shared" si="78"/>
        <v>31416</v>
      </c>
      <c r="H504" s="187">
        <v>0.33</v>
      </c>
      <c r="I504" s="187">
        <f t="shared" si="82"/>
        <v>277000</v>
      </c>
      <c r="J504" s="187">
        <f t="shared" si="83"/>
        <v>112600</v>
      </c>
      <c r="K504" s="187">
        <v>1</v>
      </c>
      <c r="L504" s="187">
        <f t="shared" si="79"/>
        <v>144016</v>
      </c>
      <c r="M504" s="187">
        <f t="shared" si="80"/>
        <v>348280</v>
      </c>
      <c r="N504" s="187">
        <f t="shared" si="81"/>
        <v>247468.79999999999</v>
      </c>
      <c r="O504" s="187">
        <v>0</v>
      </c>
      <c r="P504" s="187">
        <f t="shared" si="84"/>
        <v>69300</v>
      </c>
      <c r="Q504" s="187">
        <f t="shared" si="85"/>
        <v>240000</v>
      </c>
      <c r="R504" s="187">
        <f t="shared" si="86"/>
        <v>309300</v>
      </c>
      <c r="S504" s="187">
        <f t="shared" si="87"/>
        <v>208488.8</v>
      </c>
    </row>
    <row r="505" spans="1:19" ht="19.5" x14ac:dyDescent="0.5">
      <c r="A505" s="14" t="s">
        <v>16</v>
      </c>
      <c r="B505" s="186">
        <v>803155</v>
      </c>
      <c r="C505" s="15" t="s">
        <v>1504</v>
      </c>
      <c r="D505" s="14"/>
      <c r="E505" s="187">
        <v>1.37</v>
      </c>
      <c r="F505" s="187">
        <f t="shared" si="77"/>
        <v>97200</v>
      </c>
      <c r="G505" s="187">
        <f t="shared" si="78"/>
        <v>42840</v>
      </c>
      <c r="H505" s="187">
        <v>0.45</v>
      </c>
      <c r="I505" s="187">
        <f t="shared" si="82"/>
        <v>254840</v>
      </c>
      <c r="J505" s="187">
        <f t="shared" si="83"/>
        <v>103592</v>
      </c>
      <c r="K505" s="187">
        <v>0.92</v>
      </c>
      <c r="L505" s="187">
        <f t="shared" si="79"/>
        <v>146432</v>
      </c>
      <c r="M505" s="187">
        <f t="shared" si="80"/>
        <v>352040</v>
      </c>
      <c r="N505" s="187">
        <f t="shared" si="81"/>
        <v>249537.6</v>
      </c>
      <c r="O505" s="187">
        <v>0</v>
      </c>
      <c r="P505" s="187">
        <f t="shared" si="84"/>
        <v>94500</v>
      </c>
      <c r="Q505" s="187">
        <f t="shared" si="85"/>
        <v>220800</v>
      </c>
      <c r="R505" s="187">
        <f t="shared" si="86"/>
        <v>315300</v>
      </c>
      <c r="S505" s="187">
        <f t="shared" si="87"/>
        <v>212797.6</v>
      </c>
    </row>
    <row r="506" spans="1:19" ht="39" x14ac:dyDescent="0.5">
      <c r="A506" s="14" t="s">
        <v>16</v>
      </c>
      <c r="B506" s="186">
        <v>803160</v>
      </c>
      <c r="C506" s="15" t="s">
        <v>1505</v>
      </c>
      <c r="D506" s="14"/>
      <c r="E506" s="187">
        <v>1.08</v>
      </c>
      <c r="F506" s="187">
        <f t="shared" si="77"/>
        <v>49680</v>
      </c>
      <c r="G506" s="187">
        <f t="shared" si="78"/>
        <v>21896</v>
      </c>
      <c r="H506" s="187">
        <v>0.23</v>
      </c>
      <c r="I506" s="187">
        <f t="shared" si="82"/>
        <v>235450</v>
      </c>
      <c r="J506" s="187">
        <f t="shared" si="83"/>
        <v>95710</v>
      </c>
      <c r="K506" s="187">
        <v>0.85</v>
      </c>
      <c r="L506" s="187">
        <f t="shared" si="79"/>
        <v>117606</v>
      </c>
      <c r="M506" s="187">
        <f t="shared" si="80"/>
        <v>285130</v>
      </c>
      <c r="N506" s="187">
        <f t="shared" si="81"/>
        <v>202805.8</v>
      </c>
      <c r="O506" s="187">
        <v>0</v>
      </c>
      <c r="P506" s="187">
        <f t="shared" si="84"/>
        <v>48300</v>
      </c>
      <c r="Q506" s="187">
        <f t="shared" si="85"/>
        <v>204000</v>
      </c>
      <c r="R506" s="187">
        <f t="shared" si="86"/>
        <v>252300</v>
      </c>
      <c r="S506" s="187">
        <f t="shared" si="87"/>
        <v>169975.8</v>
      </c>
    </row>
    <row r="507" spans="1:19" ht="39" x14ac:dyDescent="0.5">
      <c r="A507" s="14" t="s">
        <v>16</v>
      </c>
      <c r="B507" s="186">
        <v>803161</v>
      </c>
      <c r="C507" s="15" t="s">
        <v>1506</v>
      </c>
      <c r="D507" s="14"/>
      <c r="E507" s="187">
        <v>1.08</v>
      </c>
      <c r="F507" s="187">
        <f t="shared" si="77"/>
        <v>49680</v>
      </c>
      <c r="G507" s="187">
        <f t="shared" si="78"/>
        <v>21896</v>
      </c>
      <c r="H507" s="187">
        <v>0.23</v>
      </c>
      <c r="I507" s="187">
        <f t="shared" si="82"/>
        <v>235450</v>
      </c>
      <c r="J507" s="187">
        <f t="shared" si="83"/>
        <v>95710</v>
      </c>
      <c r="K507" s="187">
        <v>0.85</v>
      </c>
      <c r="L507" s="187">
        <f t="shared" si="79"/>
        <v>117606</v>
      </c>
      <c r="M507" s="187">
        <f t="shared" si="80"/>
        <v>285130</v>
      </c>
      <c r="N507" s="187">
        <f t="shared" si="81"/>
        <v>202805.8</v>
      </c>
      <c r="O507" s="187">
        <v>0</v>
      </c>
      <c r="P507" s="187">
        <f t="shared" si="84"/>
        <v>48300</v>
      </c>
      <c r="Q507" s="187">
        <f t="shared" si="85"/>
        <v>204000</v>
      </c>
      <c r="R507" s="187">
        <f t="shared" si="86"/>
        <v>252300</v>
      </c>
      <c r="S507" s="187">
        <f t="shared" si="87"/>
        <v>169975.8</v>
      </c>
    </row>
    <row r="508" spans="1:19" ht="39" x14ac:dyDescent="0.5">
      <c r="A508" s="14" t="s">
        <v>16</v>
      </c>
      <c r="B508" s="186">
        <v>803162</v>
      </c>
      <c r="C508" s="15" t="s">
        <v>1507</v>
      </c>
      <c r="D508" s="14"/>
      <c r="E508" s="187">
        <v>0.85</v>
      </c>
      <c r="F508" s="187">
        <f t="shared" si="77"/>
        <v>75600</v>
      </c>
      <c r="G508" s="187">
        <f t="shared" si="78"/>
        <v>33320</v>
      </c>
      <c r="H508" s="187">
        <v>0.35</v>
      </c>
      <c r="I508" s="187">
        <f t="shared" si="82"/>
        <v>138500</v>
      </c>
      <c r="J508" s="187">
        <f t="shared" si="83"/>
        <v>56300</v>
      </c>
      <c r="K508" s="187">
        <v>0.5</v>
      </c>
      <c r="L508" s="187">
        <f t="shared" si="79"/>
        <v>89620</v>
      </c>
      <c r="M508" s="187">
        <f t="shared" si="80"/>
        <v>214100</v>
      </c>
      <c r="N508" s="187">
        <f t="shared" si="81"/>
        <v>151366</v>
      </c>
      <c r="O508" s="187">
        <v>0</v>
      </c>
      <c r="P508" s="187">
        <f t="shared" si="84"/>
        <v>73500</v>
      </c>
      <c r="Q508" s="187">
        <f t="shared" si="85"/>
        <v>120000</v>
      </c>
      <c r="R508" s="187">
        <f t="shared" si="86"/>
        <v>193500</v>
      </c>
      <c r="S508" s="187">
        <f t="shared" si="87"/>
        <v>130766</v>
      </c>
    </row>
    <row r="509" spans="1:19" ht="39" x14ac:dyDescent="0.5">
      <c r="A509" s="14" t="s">
        <v>16</v>
      </c>
      <c r="B509" s="186">
        <v>803165</v>
      </c>
      <c r="C509" s="15" t="s">
        <v>1508</v>
      </c>
      <c r="D509" s="14"/>
      <c r="E509" s="187">
        <v>1.1100000000000001</v>
      </c>
      <c r="F509" s="187">
        <f t="shared" si="77"/>
        <v>41040</v>
      </c>
      <c r="G509" s="187">
        <f t="shared" si="78"/>
        <v>18088</v>
      </c>
      <c r="H509" s="187">
        <v>0.19</v>
      </c>
      <c r="I509" s="187">
        <f t="shared" si="82"/>
        <v>254840</v>
      </c>
      <c r="J509" s="187">
        <f t="shared" si="83"/>
        <v>103592</v>
      </c>
      <c r="K509" s="187">
        <v>0.92</v>
      </c>
      <c r="L509" s="187">
        <f t="shared" si="79"/>
        <v>121680</v>
      </c>
      <c r="M509" s="187">
        <f t="shared" si="80"/>
        <v>295880</v>
      </c>
      <c r="N509" s="187">
        <f t="shared" si="81"/>
        <v>210704</v>
      </c>
      <c r="O509" s="187">
        <v>0</v>
      </c>
      <c r="P509" s="187">
        <f t="shared" si="84"/>
        <v>39900</v>
      </c>
      <c r="Q509" s="187">
        <f t="shared" si="85"/>
        <v>220800</v>
      </c>
      <c r="R509" s="187">
        <f t="shared" si="86"/>
        <v>260700</v>
      </c>
      <c r="S509" s="187">
        <f t="shared" si="87"/>
        <v>175524</v>
      </c>
    </row>
    <row r="510" spans="1:19" ht="39" x14ac:dyDescent="0.5">
      <c r="A510" s="14" t="s">
        <v>16</v>
      </c>
      <c r="B510" s="186">
        <v>803166</v>
      </c>
      <c r="C510" s="15" t="s">
        <v>1509</v>
      </c>
      <c r="D510" s="14"/>
      <c r="E510" s="187">
        <v>1.1100000000000001</v>
      </c>
      <c r="F510" s="187">
        <f t="shared" si="77"/>
        <v>41040</v>
      </c>
      <c r="G510" s="187">
        <f t="shared" si="78"/>
        <v>18088</v>
      </c>
      <c r="H510" s="187">
        <v>0.19</v>
      </c>
      <c r="I510" s="187">
        <f t="shared" si="82"/>
        <v>254840</v>
      </c>
      <c r="J510" s="187">
        <f t="shared" si="83"/>
        <v>103592</v>
      </c>
      <c r="K510" s="187">
        <v>0.92</v>
      </c>
      <c r="L510" s="187">
        <f t="shared" si="79"/>
        <v>121680</v>
      </c>
      <c r="M510" s="187">
        <f t="shared" si="80"/>
        <v>295880</v>
      </c>
      <c r="N510" s="187">
        <f t="shared" si="81"/>
        <v>210704</v>
      </c>
      <c r="O510" s="187">
        <v>0</v>
      </c>
      <c r="P510" s="187">
        <f t="shared" si="84"/>
        <v>39900</v>
      </c>
      <c r="Q510" s="187">
        <f t="shared" si="85"/>
        <v>220800</v>
      </c>
      <c r="R510" s="187">
        <f t="shared" si="86"/>
        <v>260700</v>
      </c>
      <c r="S510" s="187">
        <f t="shared" si="87"/>
        <v>175524</v>
      </c>
    </row>
    <row r="511" spans="1:19" ht="39" x14ac:dyDescent="0.5">
      <c r="A511" s="14" t="s">
        <v>16</v>
      </c>
      <c r="B511" s="186">
        <v>803170</v>
      </c>
      <c r="C511" s="15" t="s">
        <v>1510</v>
      </c>
      <c r="D511" s="14"/>
      <c r="E511" s="187">
        <v>1.1100000000000001</v>
      </c>
      <c r="F511" s="187">
        <f t="shared" si="77"/>
        <v>41040</v>
      </c>
      <c r="G511" s="187">
        <f t="shared" si="78"/>
        <v>18088</v>
      </c>
      <c r="H511" s="187">
        <v>0.19</v>
      </c>
      <c r="I511" s="187">
        <f t="shared" si="82"/>
        <v>254840</v>
      </c>
      <c r="J511" s="187">
        <f t="shared" si="83"/>
        <v>103592</v>
      </c>
      <c r="K511" s="187">
        <v>0.92</v>
      </c>
      <c r="L511" s="187">
        <f t="shared" si="79"/>
        <v>121680</v>
      </c>
      <c r="M511" s="187">
        <f t="shared" si="80"/>
        <v>295880</v>
      </c>
      <c r="N511" s="187">
        <f t="shared" si="81"/>
        <v>210704</v>
      </c>
      <c r="O511" s="187">
        <v>0</v>
      </c>
      <c r="P511" s="187">
        <f t="shared" si="84"/>
        <v>39900</v>
      </c>
      <c r="Q511" s="187">
        <f t="shared" si="85"/>
        <v>220800</v>
      </c>
      <c r="R511" s="187">
        <f t="shared" si="86"/>
        <v>260700</v>
      </c>
      <c r="S511" s="187">
        <f t="shared" si="87"/>
        <v>175524</v>
      </c>
    </row>
    <row r="512" spans="1:19" ht="39" x14ac:dyDescent="0.5">
      <c r="A512" s="14" t="s">
        <v>16</v>
      </c>
      <c r="B512" s="186">
        <v>803172</v>
      </c>
      <c r="C512" s="15" t="s">
        <v>1511</v>
      </c>
      <c r="D512" s="14"/>
      <c r="E512" s="187">
        <v>1.1100000000000001</v>
      </c>
      <c r="F512" s="187">
        <f t="shared" si="77"/>
        <v>41040</v>
      </c>
      <c r="G512" s="187">
        <f t="shared" si="78"/>
        <v>18088</v>
      </c>
      <c r="H512" s="187">
        <v>0.19</v>
      </c>
      <c r="I512" s="187">
        <f t="shared" si="82"/>
        <v>254840</v>
      </c>
      <c r="J512" s="187">
        <f t="shared" si="83"/>
        <v>103592</v>
      </c>
      <c r="K512" s="187">
        <v>0.92</v>
      </c>
      <c r="L512" s="187">
        <f t="shared" si="79"/>
        <v>121680</v>
      </c>
      <c r="M512" s="187">
        <f t="shared" si="80"/>
        <v>295880</v>
      </c>
      <c r="N512" s="187">
        <f t="shared" si="81"/>
        <v>210704</v>
      </c>
      <c r="O512" s="187">
        <v>0</v>
      </c>
      <c r="P512" s="187">
        <f t="shared" si="84"/>
        <v>39900</v>
      </c>
      <c r="Q512" s="187">
        <f t="shared" si="85"/>
        <v>220800</v>
      </c>
      <c r="R512" s="187">
        <f t="shared" si="86"/>
        <v>260700</v>
      </c>
      <c r="S512" s="187">
        <f t="shared" si="87"/>
        <v>175524</v>
      </c>
    </row>
    <row r="513" spans="1:19" ht="39" x14ac:dyDescent="0.5">
      <c r="A513" s="14" t="s">
        <v>16</v>
      </c>
      <c r="B513" s="186">
        <v>803175</v>
      </c>
      <c r="C513" s="15" t="s">
        <v>1512</v>
      </c>
      <c r="D513" s="14"/>
      <c r="E513" s="187">
        <v>2</v>
      </c>
      <c r="F513" s="187">
        <f t="shared" si="77"/>
        <v>43200</v>
      </c>
      <c r="G513" s="187">
        <f t="shared" si="78"/>
        <v>19040</v>
      </c>
      <c r="H513" s="187">
        <v>0.2</v>
      </c>
      <c r="I513" s="187">
        <f t="shared" si="82"/>
        <v>498600</v>
      </c>
      <c r="J513" s="187">
        <f t="shared" si="83"/>
        <v>202680</v>
      </c>
      <c r="K513" s="187">
        <v>1.8</v>
      </c>
      <c r="L513" s="187">
        <f t="shared" si="79"/>
        <v>221720</v>
      </c>
      <c r="M513" s="187">
        <f t="shared" si="80"/>
        <v>541800</v>
      </c>
      <c r="N513" s="187">
        <f t="shared" si="81"/>
        <v>386596</v>
      </c>
      <c r="O513" s="187">
        <v>0</v>
      </c>
      <c r="P513" s="187">
        <f t="shared" si="84"/>
        <v>42000</v>
      </c>
      <c r="Q513" s="187">
        <f t="shared" si="85"/>
        <v>432000</v>
      </c>
      <c r="R513" s="187">
        <f t="shared" si="86"/>
        <v>474000</v>
      </c>
      <c r="S513" s="187">
        <f t="shared" si="87"/>
        <v>318796</v>
      </c>
    </row>
    <row r="514" spans="1:19" ht="19.5" x14ac:dyDescent="0.5">
      <c r="A514" s="14" t="s">
        <v>16</v>
      </c>
      <c r="B514" s="186">
        <v>803180</v>
      </c>
      <c r="C514" s="15" t="s">
        <v>1513</v>
      </c>
      <c r="D514" s="14"/>
      <c r="E514" s="187">
        <v>1.03</v>
      </c>
      <c r="F514" s="187">
        <f t="shared" si="77"/>
        <v>38880</v>
      </c>
      <c r="G514" s="187">
        <f t="shared" si="78"/>
        <v>17136</v>
      </c>
      <c r="H514" s="187">
        <v>0.18</v>
      </c>
      <c r="I514" s="187">
        <f t="shared" si="82"/>
        <v>235450</v>
      </c>
      <c r="J514" s="187">
        <f t="shared" si="83"/>
        <v>95710</v>
      </c>
      <c r="K514" s="187">
        <v>0.85</v>
      </c>
      <c r="L514" s="187">
        <f t="shared" si="79"/>
        <v>112846</v>
      </c>
      <c r="M514" s="187">
        <f t="shared" si="80"/>
        <v>274330</v>
      </c>
      <c r="N514" s="187">
        <f t="shared" si="81"/>
        <v>195337.8</v>
      </c>
      <c r="O514" s="187">
        <v>0</v>
      </c>
      <c r="P514" s="187">
        <f t="shared" si="84"/>
        <v>37800</v>
      </c>
      <c r="Q514" s="187">
        <f t="shared" si="85"/>
        <v>204000</v>
      </c>
      <c r="R514" s="187">
        <f t="shared" si="86"/>
        <v>241800</v>
      </c>
      <c r="S514" s="187">
        <f t="shared" si="87"/>
        <v>162807.79999999999</v>
      </c>
    </row>
    <row r="515" spans="1:19" ht="39" x14ac:dyDescent="0.5">
      <c r="A515" s="14" t="s">
        <v>16</v>
      </c>
      <c r="B515" s="186">
        <v>803185</v>
      </c>
      <c r="C515" s="15" t="s">
        <v>1514</v>
      </c>
      <c r="D515" s="14"/>
      <c r="E515" s="187">
        <v>1.81</v>
      </c>
      <c r="F515" s="187">
        <f t="shared" ref="F515:F578" si="88">H515*216000</f>
        <v>153360</v>
      </c>
      <c r="G515" s="187">
        <f t="shared" ref="G515:G578" si="89">H515*95200</f>
        <v>67592</v>
      </c>
      <c r="H515" s="187">
        <v>0.71</v>
      </c>
      <c r="I515" s="187">
        <f t="shared" si="82"/>
        <v>304700</v>
      </c>
      <c r="J515" s="187">
        <f t="shared" si="83"/>
        <v>123860.00000000001</v>
      </c>
      <c r="K515" s="187">
        <v>1.1000000000000001</v>
      </c>
      <c r="L515" s="187">
        <f t="shared" ref="L515:L578" si="90">J515+G515</f>
        <v>191452</v>
      </c>
      <c r="M515" s="187">
        <f t="shared" ref="M515:M578" si="91">I515+F515</f>
        <v>458060</v>
      </c>
      <c r="N515" s="187">
        <f t="shared" ref="N515:N578" si="92">M515-(L515*70%)</f>
        <v>324043.59999999998</v>
      </c>
      <c r="O515" s="187">
        <v>0</v>
      </c>
      <c r="P515" s="187">
        <f t="shared" si="84"/>
        <v>149100</v>
      </c>
      <c r="Q515" s="187">
        <f t="shared" si="85"/>
        <v>264000</v>
      </c>
      <c r="R515" s="187">
        <f t="shared" si="86"/>
        <v>413100</v>
      </c>
      <c r="S515" s="187">
        <f t="shared" si="87"/>
        <v>279083.59999999998</v>
      </c>
    </row>
    <row r="516" spans="1:19" ht="19.5" x14ac:dyDescent="0.5">
      <c r="A516" s="14" t="s">
        <v>16</v>
      </c>
      <c r="B516" s="186">
        <v>803186</v>
      </c>
      <c r="C516" s="15" t="s">
        <v>1515</v>
      </c>
      <c r="D516" s="14"/>
      <c r="E516" s="187">
        <v>1.81</v>
      </c>
      <c r="F516" s="187">
        <f t="shared" si="88"/>
        <v>153360</v>
      </c>
      <c r="G516" s="187">
        <f t="shared" si="89"/>
        <v>67592</v>
      </c>
      <c r="H516" s="187">
        <v>0.71</v>
      </c>
      <c r="I516" s="187">
        <f t="shared" ref="I516:I579" si="93">K516*277000</f>
        <v>304700</v>
      </c>
      <c r="J516" s="187">
        <f t="shared" ref="J516:J579" si="94">112600*K516</f>
        <v>123860.00000000001</v>
      </c>
      <c r="K516" s="187">
        <v>1.1000000000000001</v>
      </c>
      <c r="L516" s="187">
        <f t="shared" si="90"/>
        <v>191452</v>
      </c>
      <c r="M516" s="187">
        <f t="shared" si="91"/>
        <v>458060</v>
      </c>
      <c r="N516" s="187">
        <f t="shared" si="92"/>
        <v>324043.59999999998</v>
      </c>
      <c r="O516" s="187"/>
      <c r="P516" s="187">
        <f t="shared" ref="P516:P579" si="95">H516*210000</f>
        <v>149100</v>
      </c>
      <c r="Q516" s="187">
        <f t="shared" ref="Q516:Q579" si="96">K516*240000</f>
        <v>264000</v>
      </c>
      <c r="R516" s="187">
        <f t="shared" ref="R516:R579" si="97">P516+Q516</f>
        <v>413100</v>
      </c>
      <c r="S516" s="187">
        <f t="shared" ref="S516:S579" si="98">R516-(L516*70%)</f>
        <v>279083.59999999998</v>
      </c>
    </row>
    <row r="517" spans="1:19" ht="19.5" x14ac:dyDescent="0.5">
      <c r="A517" s="14" t="s">
        <v>16</v>
      </c>
      <c r="B517" s="186">
        <v>803190</v>
      </c>
      <c r="C517" s="15" t="s">
        <v>1516</v>
      </c>
      <c r="D517" s="14"/>
      <c r="E517" s="187">
        <v>1.81</v>
      </c>
      <c r="F517" s="187">
        <f t="shared" si="88"/>
        <v>153360</v>
      </c>
      <c r="G517" s="187">
        <f t="shared" si="89"/>
        <v>67592</v>
      </c>
      <c r="H517" s="187">
        <v>0.71</v>
      </c>
      <c r="I517" s="187">
        <f t="shared" si="93"/>
        <v>304700</v>
      </c>
      <c r="J517" s="187">
        <f t="shared" si="94"/>
        <v>123860.00000000001</v>
      </c>
      <c r="K517" s="187">
        <v>1.1000000000000001</v>
      </c>
      <c r="L517" s="187">
        <f t="shared" si="90"/>
        <v>191452</v>
      </c>
      <c r="M517" s="187">
        <f t="shared" si="91"/>
        <v>458060</v>
      </c>
      <c r="N517" s="187">
        <f t="shared" si="92"/>
        <v>324043.59999999998</v>
      </c>
      <c r="O517" s="187">
        <v>0</v>
      </c>
      <c r="P517" s="187">
        <f t="shared" si="95"/>
        <v>149100</v>
      </c>
      <c r="Q517" s="187">
        <f t="shared" si="96"/>
        <v>264000</v>
      </c>
      <c r="R517" s="187">
        <f t="shared" si="97"/>
        <v>413100</v>
      </c>
      <c r="S517" s="187">
        <f t="shared" si="98"/>
        <v>279083.59999999998</v>
      </c>
    </row>
    <row r="518" spans="1:19" ht="39" x14ac:dyDescent="0.5">
      <c r="A518" s="14" t="s">
        <v>16</v>
      </c>
      <c r="B518" s="186">
        <v>803195</v>
      </c>
      <c r="C518" s="15" t="s">
        <v>1517</v>
      </c>
      <c r="D518" s="14"/>
      <c r="E518" s="187">
        <v>1.81</v>
      </c>
      <c r="F518" s="187">
        <f t="shared" si="88"/>
        <v>153360</v>
      </c>
      <c r="G518" s="187">
        <f t="shared" si="89"/>
        <v>67592</v>
      </c>
      <c r="H518" s="187">
        <v>0.71</v>
      </c>
      <c r="I518" s="187">
        <f t="shared" si="93"/>
        <v>304700</v>
      </c>
      <c r="J518" s="187">
        <f t="shared" si="94"/>
        <v>123860.00000000001</v>
      </c>
      <c r="K518" s="187">
        <v>1.1000000000000001</v>
      </c>
      <c r="L518" s="187">
        <f t="shared" si="90"/>
        <v>191452</v>
      </c>
      <c r="M518" s="187">
        <f t="shared" si="91"/>
        <v>458060</v>
      </c>
      <c r="N518" s="187">
        <f t="shared" si="92"/>
        <v>324043.59999999998</v>
      </c>
      <c r="O518" s="187">
        <v>0</v>
      </c>
      <c r="P518" s="187">
        <f t="shared" si="95"/>
        <v>149100</v>
      </c>
      <c r="Q518" s="187">
        <f t="shared" si="96"/>
        <v>264000</v>
      </c>
      <c r="R518" s="187">
        <f t="shared" si="97"/>
        <v>413100</v>
      </c>
      <c r="S518" s="187">
        <f t="shared" si="98"/>
        <v>279083.59999999998</v>
      </c>
    </row>
    <row r="519" spans="1:19" ht="19.5" x14ac:dyDescent="0.5">
      <c r="A519" s="14" t="s">
        <v>16</v>
      </c>
      <c r="B519" s="186">
        <v>803200</v>
      </c>
      <c r="C519" s="15" t="s">
        <v>1518</v>
      </c>
      <c r="D519" s="14"/>
      <c r="E519" s="187">
        <v>1.81</v>
      </c>
      <c r="F519" s="187">
        <f t="shared" si="88"/>
        <v>153360</v>
      </c>
      <c r="G519" s="187">
        <f t="shared" si="89"/>
        <v>67592</v>
      </c>
      <c r="H519" s="187">
        <v>0.71</v>
      </c>
      <c r="I519" s="187">
        <f t="shared" si="93"/>
        <v>304700</v>
      </c>
      <c r="J519" s="187">
        <f t="shared" si="94"/>
        <v>123860.00000000001</v>
      </c>
      <c r="K519" s="187">
        <v>1.1000000000000001</v>
      </c>
      <c r="L519" s="187">
        <f t="shared" si="90"/>
        <v>191452</v>
      </c>
      <c r="M519" s="187">
        <f t="shared" si="91"/>
        <v>458060</v>
      </c>
      <c r="N519" s="187">
        <f t="shared" si="92"/>
        <v>324043.59999999998</v>
      </c>
      <c r="O519" s="187">
        <v>0</v>
      </c>
      <c r="P519" s="187">
        <f t="shared" si="95"/>
        <v>149100</v>
      </c>
      <c r="Q519" s="187">
        <f t="shared" si="96"/>
        <v>264000</v>
      </c>
      <c r="R519" s="187">
        <f t="shared" si="97"/>
        <v>413100</v>
      </c>
      <c r="S519" s="187">
        <f t="shared" si="98"/>
        <v>279083.59999999998</v>
      </c>
    </row>
    <row r="520" spans="1:19" ht="19.5" x14ac:dyDescent="0.5">
      <c r="A520" s="14" t="s">
        <v>16</v>
      </c>
      <c r="B520" s="186">
        <v>803205</v>
      </c>
      <c r="C520" s="15" t="s">
        <v>1519</v>
      </c>
      <c r="D520" s="14"/>
      <c r="E520" s="187">
        <v>1.81</v>
      </c>
      <c r="F520" s="187">
        <f t="shared" si="88"/>
        <v>153360</v>
      </c>
      <c r="G520" s="187">
        <f t="shared" si="89"/>
        <v>67592</v>
      </c>
      <c r="H520" s="187">
        <v>0.71</v>
      </c>
      <c r="I520" s="187">
        <f t="shared" si="93"/>
        <v>304700</v>
      </c>
      <c r="J520" s="187">
        <f t="shared" si="94"/>
        <v>123860.00000000001</v>
      </c>
      <c r="K520" s="187">
        <v>1.1000000000000001</v>
      </c>
      <c r="L520" s="187">
        <f t="shared" si="90"/>
        <v>191452</v>
      </c>
      <c r="M520" s="187">
        <f t="shared" si="91"/>
        <v>458060</v>
      </c>
      <c r="N520" s="187">
        <f t="shared" si="92"/>
        <v>324043.59999999998</v>
      </c>
      <c r="O520" s="187">
        <v>0</v>
      </c>
      <c r="P520" s="187">
        <f t="shared" si="95"/>
        <v>149100</v>
      </c>
      <c r="Q520" s="187">
        <f t="shared" si="96"/>
        <v>264000</v>
      </c>
      <c r="R520" s="187">
        <f t="shared" si="97"/>
        <v>413100</v>
      </c>
      <c r="S520" s="187">
        <f t="shared" si="98"/>
        <v>279083.59999999998</v>
      </c>
    </row>
    <row r="521" spans="1:19" ht="19.5" x14ac:dyDescent="0.5">
      <c r="A521" s="14" t="s">
        <v>16</v>
      </c>
      <c r="B521" s="186">
        <v>803210</v>
      </c>
      <c r="C521" s="15" t="s">
        <v>1520</v>
      </c>
      <c r="D521" s="14"/>
      <c r="E521" s="187">
        <v>1.81</v>
      </c>
      <c r="F521" s="187">
        <f t="shared" si="88"/>
        <v>153360</v>
      </c>
      <c r="G521" s="187">
        <f t="shared" si="89"/>
        <v>67592</v>
      </c>
      <c r="H521" s="187">
        <v>0.71</v>
      </c>
      <c r="I521" s="187">
        <f t="shared" si="93"/>
        <v>304700</v>
      </c>
      <c r="J521" s="187">
        <f t="shared" si="94"/>
        <v>123860.00000000001</v>
      </c>
      <c r="K521" s="187">
        <v>1.1000000000000001</v>
      </c>
      <c r="L521" s="187">
        <f t="shared" si="90"/>
        <v>191452</v>
      </c>
      <c r="M521" s="187">
        <f t="shared" si="91"/>
        <v>458060</v>
      </c>
      <c r="N521" s="187">
        <f t="shared" si="92"/>
        <v>324043.59999999998</v>
      </c>
      <c r="O521" s="187">
        <v>0</v>
      </c>
      <c r="P521" s="187">
        <f t="shared" si="95"/>
        <v>149100</v>
      </c>
      <c r="Q521" s="187">
        <f t="shared" si="96"/>
        <v>264000</v>
      </c>
      <c r="R521" s="187">
        <f t="shared" si="97"/>
        <v>413100</v>
      </c>
      <c r="S521" s="187">
        <f t="shared" si="98"/>
        <v>279083.59999999998</v>
      </c>
    </row>
    <row r="522" spans="1:19" ht="19.5" x14ac:dyDescent="0.5">
      <c r="A522" s="14" t="s">
        <v>16</v>
      </c>
      <c r="B522" s="186">
        <v>803215</v>
      </c>
      <c r="C522" s="15" t="s">
        <v>1521</v>
      </c>
      <c r="D522" s="14"/>
      <c r="E522" s="187">
        <v>1.81</v>
      </c>
      <c r="F522" s="187">
        <f t="shared" si="88"/>
        <v>153360</v>
      </c>
      <c r="G522" s="187">
        <f t="shared" si="89"/>
        <v>67592</v>
      </c>
      <c r="H522" s="187">
        <v>0.71</v>
      </c>
      <c r="I522" s="187">
        <f t="shared" si="93"/>
        <v>304700</v>
      </c>
      <c r="J522" s="187">
        <f t="shared" si="94"/>
        <v>123860.00000000001</v>
      </c>
      <c r="K522" s="187">
        <v>1.1000000000000001</v>
      </c>
      <c r="L522" s="187">
        <f t="shared" si="90"/>
        <v>191452</v>
      </c>
      <c r="M522" s="187">
        <f t="shared" si="91"/>
        <v>458060</v>
      </c>
      <c r="N522" s="187">
        <f t="shared" si="92"/>
        <v>324043.59999999998</v>
      </c>
      <c r="O522" s="187">
        <v>0</v>
      </c>
      <c r="P522" s="187">
        <f t="shared" si="95"/>
        <v>149100</v>
      </c>
      <c r="Q522" s="187">
        <f t="shared" si="96"/>
        <v>264000</v>
      </c>
      <c r="R522" s="187">
        <f t="shared" si="97"/>
        <v>413100</v>
      </c>
      <c r="S522" s="187">
        <f t="shared" si="98"/>
        <v>279083.59999999998</v>
      </c>
    </row>
    <row r="523" spans="1:19" ht="39" x14ac:dyDescent="0.5">
      <c r="A523" s="14" t="s">
        <v>16</v>
      </c>
      <c r="B523" s="186">
        <v>803220</v>
      </c>
      <c r="C523" s="15" t="s">
        <v>1522</v>
      </c>
      <c r="D523" s="14"/>
      <c r="E523" s="187">
        <v>1.81</v>
      </c>
      <c r="F523" s="187">
        <f t="shared" si="88"/>
        <v>153360</v>
      </c>
      <c r="G523" s="187">
        <f t="shared" si="89"/>
        <v>67592</v>
      </c>
      <c r="H523" s="187">
        <v>0.71</v>
      </c>
      <c r="I523" s="187">
        <f t="shared" si="93"/>
        <v>304700</v>
      </c>
      <c r="J523" s="187">
        <f t="shared" si="94"/>
        <v>123860.00000000001</v>
      </c>
      <c r="K523" s="187">
        <v>1.1000000000000001</v>
      </c>
      <c r="L523" s="187">
        <f t="shared" si="90"/>
        <v>191452</v>
      </c>
      <c r="M523" s="187">
        <f t="shared" si="91"/>
        <v>458060</v>
      </c>
      <c r="N523" s="187">
        <f t="shared" si="92"/>
        <v>324043.59999999998</v>
      </c>
      <c r="O523" s="187">
        <v>0</v>
      </c>
      <c r="P523" s="187">
        <f t="shared" si="95"/>
        <v>149100</v>
      </c>
      <c r="Q523" s="187">
        <f t="shared" si="96"/>
        <v>264000</v>
      </c>
      <c r="R523" s="187">
        <f t="shared" si="97"/>
        <v>413100</v>
      </c>
      <c r="S523" s="187">
        <f t="shared" si="98"/>
        <v>279083.59999999998</v>
      </c>
    </row>
    <row r="524" spans="1:19" ht="19.5" x14ac:dyDescent="0.5">
      <c r="A524" s="14" t="s">
        <v>16</v>
      </c>
      <c r="B524" s="186">
        <v>803225</v>
      </c>
      <c r="C524" s="15" t="s">
        <v>1523</v>
      </c>
      <c r="D524" s="14"/>
      <c r="E524" s="187">
        <v>1.81</v>
      </c>
      <c r="F524" s="187">
        <f t="shared" si="88"/>
        <v>153360</v>
      </c>
      <c r="G524" s="187">
        <f t="shared" si="89"/>
        <v>67592</v>
      </c>
      <c r="H524" s="187">
        <v>0.71</v>
      </c>
      <c r="I524" s="187">
        <f t="shared" si="93"/>
        <v>304700</v>
      </c>
      <c r="J524" s="187">
        <f t="shared" si="94"/>
        <v>123860.00000000001</v>
      </c>
      <c r="K524" s="187">
        <v>1.1000000000000001</v>
      </c>
      <c r="L524" s="187">
        <f t="shared" si="90"/>
        <v>191452</v>
      </c>
      <c r="M524" s="187">
        <f t="shared" si="91"/>
        <v>458060</v>
      </c>
      <c r="N524" s="187">
        <f t="shared" si="92"/>
        <v>324043.59999999998</v>
      </c>
      <c r="O524" s="187">
        <v>0</v>
      </c>
      <c r="P524" s="187">
        <f t="shared" si="95"/>
        <v>149100</v>
      </c>
      <c r="Q524" s="187">
        <f t="shared" si="96"/>
        <v>264000</v>
      </c>
      <c r="R524" s="187">
        <f t="shared" si="97"/>
        <v>413100</v>
      </c>
      <c r="S524" s="187">
        <f t="shared" si="98"/>
        <v>279083.59999999998</v>
      </c>
    </row>
    <row r="525" spans="1:19" ht="39" x14ac:dyDescent="0.5">
      <c r="A525" s="14" t="s">
        <v>16</v>
      </c>
      <c r="B525" s="186">
        <v>803235</v>
      </c>
      <c r="C525" s="15" t="s">
        <v>1524</v>
      </c>
      <c r="D525" s="14"/>
      <c r="E525" s="187">
        <v>2.46</v>
      </c>
      <c r="F525" s="187">
        <f t="shared" si="88"/>
        <v>92880</v>
      </c>
      <c r="G525" s="187">
        <f t="shared" si="89"/>
        <v>40936</v>
      </c>
      <c r="H525" s="187">
        <v>0.43</v>
      </c>
      <c r="I525" s="187">
        <f t="shared" si="93"/>
        <v>562310</v>
      </c>
      <c r="J525" s="187">
        <f t="shared" si="94"/>
        <v>228577.99999999997</v>
      </c>
      <c r="K525" s="187">
        <v>2.0299999999999998</v>
      </c>
      <c r="L525" s="187">
        <f t="shared" si="90"/>
        <v>269514</v>
      </c>
      <c r="M525" s="187">
        <f t="shared" si="91"/>
        <v>655190</v>
      </c>
      <c r="N525" s="187">
        <f t="shared" si="92"/>
        <v>466530.2</v>
      </c>
      <c r="O525" s="187">
        <v>0</v>
      </c>
      <c r="P525" s="187">
        <f t="shared" si="95"/>
        <v>90300</v>
      </c>
      <c r="Q525" s="187">
        <f t="shared" si="96"/>
        <v>487199.99999999994</v>
      </c>
      <c r="R525" s="187">
        <f t="shared" si="97"/>
        <v>577500</v>
      </c>
      <c r="S525" s="187">
        <f t="shared" si="98"/>
        <v>388840.2</v>
      </c>
    </row>
    <row r="526" spans="1:19" ht="19.5" x14ac:dyDescent="0.5">
      <c r="A526" s="14" t="s">
        <v>16</v>
      </c>
      <c r="B526" s="186">
        <v>803240</v>
      </c>
      <c r="C526" s="15" t="s">
        <v>1525</v>
      </c>
      <c r="D526" s="14"/>
      <c r="E526" s="187">
        <v>1.61</v>
      </c>
      <c r="F526" s="187">
        <f t="shared" si="88"/>
        <v>60480.000000000007</v>
      </c>
      <c r="G526" s="187">
        <f t="shared" si="89"/>
        <v>26656.000000000004</v>
      </c>
      <c r="H526" s="187">
        <v>0.28000000000000003</v>
      </c>
      <c r="I526" s="187">
        <f t="shared" si="93"/>
        <v>368410</v>
      </c>
      <c r="J526" s="187">
        <f t="shared" si="94"/>
        <v>149758</v>
      </c>
      <c r="K526" s="187">
        <v>1.33</v>
      </c>
      <c r="L526" s="187">
        <f t="shared" si="90"/>
        <v>176414</v>
      </c>
      <c r="M526" s="187">
        <f t="shared" si="91"/>
        <v>428890</v>
      </c>
      <c r="N526" s="187">
        <f t="shared" si="92"/>
        <v>305400.2</v>
      </c>
      <c r="O526" s="187">
        <v>0</v>
      </c>
      <c r="P526" s="187">
        <f t="shared" si="95"/>
        <v>58800.000000000007</v>
      </c>
      <c r="Q526" s="187">
        <f t="shared" si="96"/>
        <v>319200</v>
      </c>
      <c r="R526" s="187">
        <f t="shared" si="97"/>
        <v>378000</v>
      </c>
      <c r="S526" s="187">
        <f t="shared" si="98"/>
        <v>254510.2</v>
      </c>
    </row>
    <row r="527" spans="1:19" ht="19.5" x14ac:dyDescent="0.5">
      <c r="A527" s="14" t="s">
        <v>16</v>
      </c>
      <c r="B527" s="186">
        <v>803245</v>
      </c>
      <c r="C527" s="15" t="s">
        <v>1526</v>
      </c>
      <c r="D527" s="14"/>
      <c r="E527" s="187">
        <v>1.61</v>
      </c>
      <c r="F527" s="187">
        <f t="shared" si="88"/>
        <v>60480.000000000007</v>
      </c>
      <c r="G527" s="187">
        <f t="shared" si="89"/>
        <v>26656.000000000004</v>
      </c>
      <c r="H527" s="187">
        <v>0.28000000000000003</v>
      </c>
      <c r="I527" s="187">
        <f t="shared" si="93"/>
        <v>368410</v>
      </c>
      <c r="J527" s="187">
        <f t="shared" si="94"/>
        <v>149758</v>
      </c>
      <c r="K527" s="187">
        <v>1.33</v>
      </c>
      <c r="L527" s="187">
        <f t="shared" si="90"/>
        <v>176414</v>
      </c>
      <c r="M527" s="187">
        <f t="shared" si="91"/>
        <v>428890</v>
      </c>
      <c r="N527" s="187">
        <f t="shared" si="92"/>
        <v>305400.2</v>
      </c>
      <c r="O527" s="187">
        <v>0</v>
      </c>
      <c r="P527" s="187">
        <f t="shared" si="95"/>
        <v>58800.000000000007</v>
      </c>
      <c r="Q527" s="187">
        <f t="shared" si="96"/>
        <v>319200</v>
      </c>
      <c r="R527" s="187">
        <f t="shared" si="97"/>
        <v>378000</v>
      </c>
      <c r="S527" s="187">
        <f t="shared" si="98"/>
        <v>254510.2</v>
      </c>
    </row>
    <row r="528" spans="1:19" ht="19.5" x14ac:dyDescent="0.5">
      <c r="A528" s="14" t="s">
        <v>16</v>
      </c>
      <c r="B528" s="186">
        <v>803250</v>
      </c>
      <c r="C528" s="15" t="s">
        <v>1527</v>
      </c>
      <c r="D528" s="14"/>
      <c r="E528" s="187">
        <v>1.81</v>
      </c>
      <c r="F528" s="187">
        <f t="shared" si="88"/>
        <v>153360</v>
      </c>
      <c r="G528" s="187">
        <f t="shared" si="89"/>
        <v>67592</v>
      </c>
      <c r="H528" s="187">
        <v>0.71</v>
      </c>
      <c r="I528" s="187">
        <f t="shared" si="93"/>
        <v>304700</v>
      </c>
      <c r="J528" s="187">
        <f t="shared" si="94"/>
        <v>123860.00000000001</v>
      </c>
      <c r="K528" s="187">
        <v>1.1000000000000001</v>
      </c>
      <c r="L528" s="187">
        <f t="shared" si="90"/>
        <v>191452</v>
      </c>
      <c r="M528" s="187">
        <f t="shared" si="91"/>
        <v>458060</v>
      </c>
      <c r="N528" s="187">
        <f t="shared" si="92"/>
        <v>324043.59999999998</v>
      </c>
      <c r="O528" s="187">
        <v>0</v>
      </c>
      <c r="P528" s="187">
        <f t="shared" si="95"/>
        <v>149100</v>
      </c>
      <c r="Q528" s="187">
        <f t="shared" si="96"/>
        <v>264000</v>
      </c>
      <c r="R528" s="187">
        <f t="shared" si="97"/>
        <v>413100</v>
      </c>
      <c r="S528" s="187">
        <f t="shared" si="98"/>
        <v>279083.59999999998</v>
      </c>
    </row>
    <row r="529" spans="1:19" ht="19.5" x14ac:dyDescent="0.5">
      <c r="A529" s="14" t="s">
        <v>16</v>
      </c>
      <c r="B529" s="186">
        <v>803251</v>
      </c>
      <c r="C529" s="15" t="s">
        <v>1528</v>
      </c>
      <c r="D529" s="14"/>
      <c r="E529" s="187">
        <v>1.81</v>
      </c>
      <c r="F529" s="187">
        <f t="shared" si="88"/>
        <v>153360</v>
      </c>
      <c r="G529" s="187">
        <f t="shared" si="89"/>
        <v>67592</v>
      </c>
      <c r="H529" s="187">
        <v>0.71</v>
      </c>
      <c r="I529" s="187">
        <f t="shared" si="93"/>
        <v>304700</v>
      </c>
      <c r="J529" s="187">
        <f t="shared" si="94"/>
        <v>123860.00000000001</v>
      </c>
      <c r="K529" s="187">
        <v>1.1000000000000001</v>
      </c>
      <c r="L529" s="187">
        <f t="shared" si="90"/>
        <v>191452</v>
      </c>
      <c r="M529" s="187">
        <f t="shared" si="91"/>
        <v>458060</v>
      </c>
      <c r="N529" s="187">
        <f t="shared" si="92"/>
        <v>324043.59999999998</v>
      </c>
      <c r="O529" s="187">
        <v>0</v>
      </c>
      <c r="P529" s="187">
        <f t="shared" si="95"/>
        <v>149100</v>
      </c>
      <c r="Q529" s="187">
        <f t="shared" si="96"/>
        <v>264000</v>
      </c>
      <c r="R529" s="187">
        <f t="shared" si="97"/>
        <v>413100</v>
      </c>
      <c r="S529" s="187">
        <f t="shared" si="98"/>
        <v>279083.59999999998</v>
      </c>
    </row>
    <row r="530" spans="1:19" ht="19.5" x14ac:dyDescent="0.5">
      <c r="A530" s="14" t="s">
        <v>16</v>
      </c>
      <c r="B530" s="186">
        <v>803255</v>
      </c>
      <c r="C530" s="15" t="s">
        <v>1529</v>
      </c>
      <c r="D530" s="14"/>
      <c r="E530" s="187">
        <v>1.81</v>
      </c>
      <c r="F530" s="187">
        <f t="shared" si="88"/>
        <v>153360</v>
      </c>
      <c r="G530" s="187">
        <f t="shared" si="89"/>
        <v>67592</v>
      </c>
      <c r="H530" s="187">
        <v>0.71</v>
      </c>
      <c r="I530" s="187">
        <f t="shared" si="93"/>
        <v>304700</v>
      </c>
      <c r="J530" s="187">
        <f t="shared" si="94"/>
        <v>123860.00000000001</v>
      </c>
      <c r="K530" s="187">
        <v>1.1000000000000001</v>
      </c>
      <c r="L530" s="187">
        <f t="shared" si="90"/>
        <v>191452</v>
      </c>
      <c r="M530" s="187">
        <f t="shared" si="91"/>
        <v>458060</v>
      </c>
      <c r="N530" s="187">
        <f t="shared" si="92"/>
        <v>324043.59999999998</v>
      </c>
      <c r="O530" s="187">
        <v>0</v>
      </c>
      <c r="P530" s="187">
        <f t="shared" si="95"/>
        <v>149100</v>
      </c>
      <c r="Q530" s="187">
        <f t="shared" si="96"/>
        <v>264000</v>
      </c>
      <c r="R530" s="187">
        <f t="shared" si="97"/>
        <v>413100</v>
      </c>
      <c r="S530" s="187">
        <f t="shared" si="98"/>
        <v>279083.59999999998</v>
      </c>
    </row>
    <row r="531" spans="1:19" ht="19.5" x14ac:dyDescent="0.5">
      <c r="A531" s="14" t="s">
        <v>16</v>
      </c>
      <c r="B531" s="186">
        <v>803260</v>
      </c>
      <c r="C531" s="15" t="s">
        <v>1530</v>
      </c>
      <c r="D531" s="14"/>
      <c r="E531" s="187">
        <v>1.81</v>
      </c>
      <c r="F531" s="187">
        <f t="shared" si="88"/>
        <v>153360</v>
      </c>
      <c r="G531" s="187">
        <f t="shared" si="89"/>
        <v>67592</v>
      </c>
      <c r="H531" s="187">
        <v>0.71</v>
      </c>
      <c r="I531" s="187">
        <f t="shared" si="93"/>
        <v>304700</v>
      </c>
      <c r="J531" s="187">
        <f t="shared" si="94"/>
        <v>123860.00000000001</v>
      </c>
      <c r="K531" s="187">
        <v>1.1000000000000001</v>
      </c>
      <c r="L531" s="187">
        <f t="shared" si="90"/>
        <v>191452</v>
      </c>
      <c r="M531" s="187">
        <f t="shared" si="91"/>
        <v>458060</v>
      </c>
      <c r="N531" s="187">
        <f t="shared" si="92"/>
        <v>324043.59999999998</v>
      </c>
      <c r="O531" s="187">
        <v>0</v>
      </c>
      <c r="P531" s="187">
        <f t="shared" si="95"/>
        <v>149100</v>
      </c>
      <c r="Q531" s="187">
        <f t="shared" si="96"/>
        <v>264000</v>
      </c>
      <c r="R531" s="187">
        <f t="shared" si="97"/>
        <v>413100</v>
      </c>
      <c r="S531" s="187">
        <f t="shared" si="98"/>
        <v>279083.59999999998</v>
      </c>
    </row>
    <row r="532" spans="1:19" ht="19.5" x14ac:dyDescent="0.5">
      <c r="A532" s="14" t="s">
        <v>16</v>
      </c>
      <c r="B532" s="186">
        <v>803265</v>
      </c>
      <c r="C532" s="15" t="s">
        <v>1531</v>
      </c>
      <c r="D532" s="14"/>
      <c r="E532" s="187">
        <v>0.92</v>
      </c>
      <c r="F532" s="187">
        <f t="shared" si="88"/>
        <v>51840</v>
      </c>
      <c r="G532" s="187">
        <f t="shared" si="89"/>
        <v>22848</v>
      </c>
      <c r="H532" s="187">
        <v>0.24</v>
      </c>
      <c r="I532" s="187">
        <f t="shared" si="93"/>
        <v>188360</v>
      </c>
      <c r="J532" s="187">
        <f t="shared" si="94"/>
        <v>76568</v>
      </c>
      <c r="K532" s="187">
        <v>0.68</v>
      </c>
      <c r="L532" s="187">
        <f t="shared" si="90"/>
        <v>99416</v>
      </c>
      <c r="M532" s="187">
        <f t="shared" si="91"/>
        <v>240200</v>
      </c>
      <c r="N532" s="187">
        <f t="shared" si="92"/>
        <v>170608.8</v>
      </c>
      <c r="O532" s="187">
        <v>0</v>
      </c>
      <c r="P532" s="187">
        <f t="shared" si="95"/>
        <v>50400</v>
      </c>
      <c r="Q532" s="187">
        <f t="shared" si="96"/>
        <v>163200</v>
      </c>
      <c r="R532" s="187">
        <f t="shared" si="97"/>
        <v>213600</v>
      </c>
      <c r="S532" s="187">
        <f t="shared" si="98"/>
        <v>144008.79999999999</v>
      </c>
    </row>
    <row r="533" spans="1:19" ht="39" x14ac:dyDescent="0.5">
      <c r="A533" s="14" t="s">
        <v>16</v>
      </c>
      <c r="B533" s="186">
        <v>803270</v>
      </c>
      <c r="C533" s="15" t="s">
        <v>1532</v>
      </c>
      <c r="D533" s="14"/>
      <c r="E533" s="187">
        <v>0.88</v>
      </c>
      <c r="F533" s="187">
        <f t="shared" si="88"/>
        <v>49680</v>
      </c>
      <c r="G533" s="187">
        <f t="shared" si="89"/>
        <v>21896</v>
      </c>
      <c r="H533" s="187">
        <v>0.23</v>
      </c>
      <c r="I533" s="187">
        <f t="shared" si="93"/>
        <v>180050</v>
      </c>
      <c r="J533" s="187">
        <f t="shared" si="94"/>
        <v>73190</v>
      </c>
      <c r="K533" s="187">
        <v>0.65</v>
      </c>
      <c r="L533" s="187">
        <f t="shared" si="90"/>
        <v>95086</v>
      </c>
      <c r="M533" s="187">
        <f t="shared" si="91"/>
        <v>229730</v>
      </c>
      <c r="N533" s="187">
        <f t="shared" si="92"/>
        <v>163169.79999999999</v>
      </c>
      <c r="O533" s="187">
        <v>0</v>
      </c>
      <c r="P533" s="187">
        <f t="shared" si="95"/>
        <v>48300</v>
      </c>
      <c r="Q533" s="187">
        <f t="shared" si="96"/>
        <v>156000</v>
      </c>
      <c r="R533" s="187">
        <f t="shared" si="97"/>
        <v>204300</v>
      </c>
      <c r="S533" s="187">
        <f t="shared" si="98"/>
        <v>137739.79999999999</v>
      </c>
    </row>
    <row r="534" spans="1:19" ht="19.5" x14ac:dyDescent="0.5">
      <c r="A534" s="14" t="s">
        <v>16</v>
      </c>
      <c r="B534" s="186">
        <v>803275</v>
      </c>
      <c r="C534" s="15" t="s">
        <v>1533</v>
      </c>
      <c r="D534" s="14"/>
      <c r="E534" s="187">
        <v>1.03</v>
      </c>
      <c r="F534" s="187">
        <f t="shared" si="88"/>
        <v>58320.000000000007</v>
      </c>
      <c r="G534" s="187">
        <f t="shared" si="89"/>
        <v>25704</v>
      </c>
      <c r="H534" s="187">
        <v>0.27</v>
      </c>
      <c r="I534" s="187">
        <f t="shared" si="93"/>
        <v>210520</v>
      </c>
      <c r="J534" s="187">
        <f t="shared" si="94"/>
        <v>85576</v>
      </c>
      <c r="K534" s="187">
        <v>0.76</v>
      </c>
      <c r="L534" s="187">
        <f t="shared" si="90"/>
        <v>111280</v>
      </c>
      <c r="M534" s="187">
        <f t="shared" si="91"/>
        <v>268840</v>
      </c>
      <c r="N534" s="187">
        <f t="shared" si="92"/>
        <v>190944</v>
      </c>
      <c r="O534" s="187">
        <v>0</v>
      </c>
      <c r="P534" s="187">
        <f t="shared" si="95"/>
        <v>56700.000000000007</v>
      </c>
      <c r="Q534" s="187">
        <f t="shared" si="96"/>
        <v>182400</v>
      </c>
      <c r="R534" s="187">
        <f t="shared" si="97"/>
        <v>239100</v>
      </c>
      <c r="S534" s="187">
        <f t="shared" si="98"/>
        <v>161204</v>
      </c>
    </row>
    <row r="535" spans="1:19" ht="19.5" x14ac:dyDescent="0.5">
      <c r="A535" s="14" t="s">
        <v>16</v>
      </c>
      <c r="B535" s="186">
        <v>803276</v>
      </c>
      <c r="C535" s="15" t="s">
        <v>1534</v>
      </c>
      <c r="D535" s="14"/>
      <c r="E535" s="187">
        <v>1.03</v>
      </c>
      <c r="F535" s="187">
        <f t="shared" si="88"/>
        <v>58320.000000000007</v>
      </c>
      <c r="G535" s="187">
        <f t="shared" si="89"/>
        <v>25704</v>
      </c>
      <c r="H535" s="187">
        <v>0.27</v>
      </c>
      <c r="I535" s="187">
        <f t="shared" si="93"/>
        <v>210520</v>
      </c>
      <c r="J535" s="187">
        <f t="shared" si="94"/>
        <v>85576</v>
      </c>
      <c r="K535" s="187">
        <v>0.76</v>
      </c>
      <c r="L535" s="187">
        <f t="shared" si="90"/>
        <v>111280</v>
      </c>
      <c r="M535" s="187">
        <f t="shared" si="91"/>
        <v>268840</v>
      </c>
      <c r="N535" s="187">
        <f t="shared" si="92"/>
        <v>190944</v>
      </c>
      <c r="O535" s="187">
        <v>0</v>
      </c>
      <c r="P535" s="187">
        <f t="shared" si="95"/>
        <v>56700.000000000007</v>
      </c>
      <c r="Q535" s="187">
        <f t="shared" si="96"/>
        <v>182400</v>
      </c>
      <c r="R535" s="187">
        <f t="shared" si="97"/>
        <v>239100</v>
      </c>
      <c r="S535" s="187">
        <f t="shared" si="98"/>
        <v>161204</v>
      </c>
    </row>
    <row r="536" spans="1:19" ht="19.5" x14ac:dyDescent="0.5">
      <c r="A536" s="14" t="s">
        <v>16</v>
      </c>
      <c r="B536" s="186">
        <v>803277</v>
      </c>
      <c r="C536" s="15" t="s">
        <v>1535</v>
      </c>
      <c r="D536" s="14"/>
      <c r="E536" s="187">
        <v>1.03</v>
      </c>
      <c r="F536" s="187">
        <f t="shared" si="88"/>
        <v>58320.000000000007</v>
      </c>
      <c r="G536" s="187">
        <f t="shared" si="89"/>
        <v>25704</v>
      </c>
      <c r="H536" s="187">
        <v>0.27</v>
      </c>
      <c r="I536" s="187">
        <f t="shared" si="93"/>
        <v>210520</v>
      </c>
      <c r="J536" s="187">
        <f t="shared" si="94"/>
        <v>85576</v>
      </c>
      <c r="K536" s="187">
        <v>0.76</v>
      </c>
      <c r="L536" s="187">
        <f t="shared" si="90"/>
        <v>111280</v>
      </c>
      <c r="M536" s="187">
        <f t="shared" si="91"/>
        <v>268840</v>
      </c>
      <c r="N536" s="187">
        <f t="shared" si="92"/>
        <v>190944</v>
      </c>
      <c r="O536" s="187">
        <v>0</v>
      </c>
      <c r="P536" s="187">
        <f t="shared" si="95"/>
        <v>56700.000000000007</v>
      </c>
      <c r="Q536" s="187">
        <f t="shared" si="96"/>
        <v>182400</v>
      </c>
      <c r="R536" s="187">
        <f t="shared" si="97"/>
        <v>239100</v>
      </c>
      <c r="S536" s="187">
        <f t="shared" si="98"/>
        <v>161204</v>
      </c>
    </row>
    <row r="537" spans="1:19" ht="19.5" x14ac:dyDescent="0.5">
      <c r="A537" s="14" t="s">
        <v>16</v>
      </c>
      <c r="B537" s="186">
        <v>803278</v>
      </c>
      <c r="C537" s="15" t="s">
        <v>1536</v>
      </c>
      <c r="D537" s="14"/>
      <c r="E537" s="187">
        <v>1.03</v>
      </c>
      <c r="F537" s="187">
        <f t="shared" si="88"/>
        <v>58320.000000000007</v>
      </c>
      <c r="G537" s="187">
        <f t="shared" si="89"/>
        <v>25704</v>
      </c>
      <c r="H537" s="187">
        <v>0.27</v>
      </c>
      <c r="I537" s="187">
        <f t="shared" si="93"/>
        <v>210520</v>
      </c>
      <c r="J537" s="187">
        <f t="shared" si="94"/>
        <v>85576</v>
      </c>
      <c r="K537" s="187">
        <v>0.76</v>
      </c>
      <c r="L537" s="187">
        <f t="shared" si="90"/>
        <v>111280</v>
      </c>
      <c r="M537" s="187">
        <f t="shared" si="91"/>
        <v>268840</v>
      </c>
      <c r="N537" s="187">
        <f t="shared" si="92"/>
        <v>190944</v>
      </c>
      <c r="O537" s="187">
        <v>0</v>
      </c>
      <c r="P537" s="187">
        <f t="shared" si="95"/>
        <v>56700.000000000007</v>
      </c>
      <c r="Q537" s="187">
        <f t="shared" si="96"/>
        <v>182400</v>
      </c>
      <c r="R537" s="187">
        <f t="shared" si="97"/>
        <v>239100</v>
      </c>
      <c r="S537" s="187">
        <f t="shared" si="98"/>
        <v>161204</v>
      </c>
    </row>
    <row r="538" spans="1:19" ht="19.5" x14ac:dyDescent="0.5">
      <c r="A538" s="14" t="s">
        <v>16</v>
      </c>
      <c r="B538" s="186">
        <v>803280</v>
      </c>
      <c r="C538" s="15" t="s">
        <v>1537</v>
      </c>
      <c r="D538" s="14"/>
      <c r="E538" s="187">
        <v>1.76</v>
      </c>
      <c r="F538" s="187">
        <f t="shared" si="88"/>
        <v>99360</v>
      </c>
      <c r="G538" s="187">
        <f t="shared" si="89"/>
        <v>43792</v>
      </c>
      <c r="H538" s="187">
        <v>0.46</v>
      </c>
      <c r="I538" s="187">
        <f t="shared" si="93"/>
        <v>360100</v>
      </c>
      <c r="J538" s="187">
        <f t="shared" si="94"/>
        <v>146380</v>
      </c>
      <c r="K538" s="187">
        <v>1.3</v>
      </c>
      <c r="L538" s="187">
        <f t="shared" si="90"/>
        <v>190172</v>
      </c>
      <c r="M538" s="187">
        <f t="shared" si="91"/>
        <v>459460</v>
      </c>
      <c r="N538" s="187">
        <f t="shared" si="92"/>
        <v>326339.59999999998</v>
      </c>
      <c r="O538" s="187">
        <v>0</v>
      </c>
      <c r="P538" s="187">
        <f t="shared" si="95"/>
        <v>96600</v>
      </c>
      <c r="Q538" s="187">
        <f t="shared" si="96"/>
        <v>312000</v>
      </c>
      <c r="R538" s="187">
        <f t="shared" si="97"/>
        <v>408600</v>
      </c>
      <c r="S538" s="187">
        <f t="shared" si="98"/>
        <v>275479.59999999998</v>
      </c>
    </row>
    <row r="539" spans="1:19" ht="39" x14ac:dyDescent="0.5">
      <c r="A539" s="14" t="s">
        <v>16</v>
      </c>
      <c r="B539" s="186">
        <v>803281</v>
      </c>
      <c r="C539" s="15" t="s">
        <v>1538</v>
      </c>
      <c r="D539" s="14"/>
      <c r="E539" s="187">
        <v>1.76</v>
      </c>
      <c r="F539" s="187">
        <f t="shared" si="88"/>
        <v>99360</v>
      </c>
      <c r="G539" s="187">
        <f t="shared" si="89"/>
        <v>43792</v>
      </c>
      <c r="H539" s="187">
        <v>0.46</v>
      </c>
      <c r="I539" s="187">
        <f t="shared" si="93"/>
        <v>360100</v>
      </c>
      <c r="J539" s="187">
        <f t="shared" si="94"/>
        <v>146380</v>
      </c>
      <c r="K539" s="187">
        <v>1.3</v>
      </c>
      <c r="L539" s="187">
        <f t="shared" si="90"/>
        <v>190172</v>
      </c>
      <c r="M539" s="187">
        <f t="shared" si="91"/>
        <v>459460</v>
      </c>
      <c r="N539" s="187">
        <f t="shared" si="92"/>
        <v>326339.59999999998</v>
      </c>
      <c r="O539" s="187">
        <v>0</v>
      </c>
      <c r="P539" s="187">
        <f t="shared" si="95"/>
        <v>96600</v>
      </c>
      <c r="Q539" s="187">
        <f t="shared" si="96"/>
        <v>312000</v>
      </c>
      <c r="R539" s="187">
        <f t="shared" si="97"/>
        <v>408600</v>
      </c>
      <c r="S539" s="187">
        <f t="shared" si="98"/>
        <v>275479.59999999998</v>
      </c>
    </row>
    <row r="540" spans="1:19" ht="19.5" x14ac:dyDescent="0.5">
      <c r="A540" s="14" t="s">
        <v>16</v>
      </c>
      <c r="B540" s="186">
        <v>803282</v>
      </c>
      <c r="C540" s="15" t="s">
        <v>1539</v>
      </c>
      <c r="D540" s="14"/>
      <c r="E540" s="187">
        <v>1.76</v>
      </c>
      <c r="F540" s="187">
        <f t="shared" si="88"/>
        <v>99360</v>
      </c>
      <c r="G540" s="187">
        <f t="shared" si="89"/>
        <v>43792</v>
      </c>
      <c r="H540" s="187">
        <v>0.46</v>
      </c>
      <c r="I540" s="187">
        <f t="shared" si="93"/>
        <v>360100</v>
      </c>
      <c r="J540" s="187">
        <f t="shared" si="94"/>
        <v>146380</v>
      </c>
      <c r="K540" s="187">
        <v>1.3</v>
      </c>
      <c r="L540" s="187">
        <f t="shared" si="90"/>
        <v>190172</v>
      </c>
      <c r="M540" s="187">
        <f t="shared" si="91"/>
        <v>459460</v>
      </c>
      <c r="N540" s="187">
        <f t="shared" si="92"/>
        <v>326339.59999999998</v>
      </c>
      <c r="O540" s="187">
        <v>0</v>
      </c>
      <c r="P540" s="187">
        <f t="shared" si="95"/>
        <v>96600</v>
      </c>
      <c r="Q540" s="187">
        <f t="shared" si="96"/>
        <v>312000</v>
      </c>
      <c r="R540" s="187">
        <f t="shared" si="97"/>
        <v>408600</v>
      </c>
      <c r="S540" s="187">
        <f t="shared" si="98"/>
        <v>275479.59999999998</v>
      </c>
    </row>
    <row r="541" spans="1:19" ht="19.5" x14ac:dyDescent="0.5">
      <c r="A541" s="14" t="s">
        <v>16</v>
      </c>
      <c r="B541" s="186">
        <v>803283</v>
      </c>
      <c r="C541" s="15" t="s">
        <v>1540</v>
      </c>
      <c r="D541" s="14"/>
      <c r="E541" s="187">
        <v>1.76</v>
      </c>
      <c r="F541" s="187">
        <f t="shared" si="88"/>
        <v>99360</v>
      </c>
      <c r="G541" s="187">
        <f t="shared" si="89"/>
        <v>43792</v>
      </c>
      <c r="H541" s="187">
        <v>0.46</v>
      </c>
      <c r="I541" s="187">
        <f t="shared" si="93"/>
        <v>360100</v>
      </c>
      <c r="J541" s="187">
        <f t="shared" si="94"/>
        <v>146380</v>
      </c>
      <c r="K541" s="187">
        <v>1.3</v>
      </c>
      <c r="L541" s="187">
        <f t="shared" si="90"/>
        <v>190172</v>
      </c>
      <c r="M541" s="187">
        <f t="shared" si="91"/>
        <v>459460</v>
      </c>
      <c r="N541" s="187">
        <f t="shared" si="92"/>
        <v>326339.59999999998</v>
      </c>
      <c r="O541" s="187">
        <v>0</v>
      </c>
      <c r="P541" s="187">
        <f t="shared" si="95"/>
        <v>96600</v>
      </c>
      <c r="Q541" s="187">
        <f t="shared" si="96"/>
        <v>312000</v>
      </c>
      <c r="R541" s="187">
        <f t="shared" si="97"/>
        <v>408600</v>
      </c>
      <c r="S541" s="187">
        <f t="shared" si="98"/>
        <v>275479.59999999998</v>
      </c>
    </row>
    <row r="542" spans="1:19" ht="39" x14ac:dyDescent="0.5">
      <c r="A542" s="14" t="s">
        <v>16</v>
      </c>
      <c r="B542" s="186">
        <v>803284</v>
      </c>
      <c r="C542" s="15" t="s">
        <v>1541</v>
      </c>
      <c r="D542" s="14"/>
      <c r="E542" s="187">
        <v>1.3</v>
      </c>
      <c r="F542" s="187">
        <f t="shared" si="88"/>
        <v>97200</v>
      </c>
      <c r="G542" s="187">
        <f t="shared" si="89"/>
        <v>42840</v>
      </c>
      <c r="H542" s="187">
        <v>0.45</v>
      </c>
      <c r="I542" s="187">
        <f t="shared" si="93"/>
        <v>235450</v>
      </c>
      <c r="J542" s="187">
        <f t="shared" si="94"/>
        <v>95710</v>
      </c>
      <c r="K542" s="187">
        <v>0.85</v>
      </c>
      <c r="L542" s="187">
        <f t="shared" si="90"/>
        <v>138550</v>
      </c>
      <c r="M542" s="187">
        <f t="shared" si="91"/>
        <v>332650</v>
      </c>
      <c r="N542" s="187">
        <f t="shared" si="92"/>
        <v>235665</v>
      </c>
      <c r="O542" s="187">
        <v>0</v>
      </c>
      <c r="P542" s="187">
        <f t="shared" si="95"/>
        <v>94500</v>
      </c>
      <c r="Q542" s="187">
        <f t="shared" si="96"/>
        <v>204000</v>
      </c>
      <c r="R542" s="187">
        <f t="shared" si="97"/>
        <v>298500</v>
      </c>
      <c r="S542" s="187">
        <f t="shared" si="98"/>
        <v>201515</v>
      </c>
    </row>
    <row r="543" spans="1:19" ht="39" x14ac:dyDescent="0.5">
      <c r="A543" s="14" t="s">
        <v>16</v>
      </c>
      <c r="B543" s="186">
        <v>803285</v>
      </c>
      <c r="C543" s="15" t="s">
        <v>1542</v>
      </c>
      <c r="D543" s="14"/>
      <c r="E543" s="187">
        <v>1.3</v>
      </c>
      <c r="F543" s="187">
        <f t="shared" si="88"/>
        <v>97200</v>
      </c>
      <c r="G543" s="187">
        <f t="shared" si="89"/>
        <v>42840</v>
      </c>
      <c r="H543" s="187">
        <v>0.45</v>
      </c>
      <c r="I543" s="187">
        <f t="shared" si="93"/>
        <v>235450</v>
      </c>
      <c r="J543" s="187">
        <f t="shared" si="94"/>
        <v>95710</v>
      </c>
      <c r="K543" s="187">
        <v>0.85</v>
      </c>
      <c r="L543" s="187">
        <f t="shared" si="90"/>
        <v>138550</v>
      </c>
      <c r="M543" s="187">
        <f t="shared" si="91"/>
        <v>332650</v>
      </c>
      <c r="N543" s="187">
        <f t="shared" si="92"/>
        <v>235665</v>
      </c>
      <c r="O543" s="187">
        <v>0</v>
      </c>
      <c r="P543" s="187">
        <f t="shared" si="95"/>
        <v>94500</v>
      </c>
      <c r="Q543" s="187">
        <f t="shared" si="96"/>
        <v>204000</v>
      </c>
      <c r="R543" s="187">
        <f t="shared" si="97"/>
        <v>298500</v>
      </c>
      <c r="S543" s="187">
        <f t="shared" si="98"/>
        <v>201515</v>
      </c>
    </row>
    <row r="544" spans="1:19" ht="39" x14ac:dyDescent="0.5">
      <c r="A544" s="14" t="s">
        <v>16</v>
      </c>
      <c r="B544" s="186">
        <v>803286</v>
      </c>
      <c r="C544" s="15" t="s">
        <v>1543</v>
      </c>
      <c r="D544" s="14"/>
      <c r="E544" s="187">
        <v>1.3</v>
      </c>
      <c r="F544" s="187">
        <f t="shared" si="88"/>
        <v>97200</v>
      </c>
      <c r="G544" s="187">
        <f t="shared" si="89"/>
        <v>42840</v>
      </c>
      <c r="H544" s="187">
        <v>0.45</v>
      </c>
      <c r="I544" s="187">
        <f t="shared" si="93"/>
        <v>235450</v>
      </c>
      <c r="J544" s="187">
        <f t="shared" si="94"/>
        <v>95710</v>
      </c>
      <c r="K544" s="187">
        <v>0.85</v>
      </c>
      <c r="L544" s="187">
        <f t="shared" si="90"/>
        <v>138550</v>
      </c>
      <c r="M544" s="187">
        <f t="shared" si="91"/>
        <v>332650</v>
      </c>
      <c r="N544" s="187">
        <f t="shared" si="92"/>
        <v>235665</v>
      </c>
      <c r="O544" s="187">
        <v>0</v>
      </c>
      <c r="P544" s="187">
        <f t="shared" si="95"/>
        <v>94500</v>
      </c>
      <c r="Q544" s="187">
        <f t="shared" si="96"/>
        <v>204000</v>
      </c>
      <c r="R544" s="187">
        <f t="shared" si="97"/>
        <v>298500</v>
      </c>
      <c r="S544" s="187">
        <f t="shared" si="98"/>
        <v>201515</v>
      </c>
    </row>
    <row r="545" spans="1:19" ht="39" x14ac:dyDescent="0.5">
      <c r="A545" s="14" t="s">
        <v>16</v>
      </c>
      <c r="B545" s="186">
        <v>803287</v>
      </c>
      <c r="C545" s="15" t="s">
        <v>1544</v>
      </c>
      <c r="D545" s="14"/>
      <c r="E545" s="187">
        <v>1.3</v>
      </c>
      <c r="F545" s="187">
        <f t="shared" si="88"/>
        <v>97200</v>
      </c>
      <c r="G545" s="187">
        <f t="shared" si="89"/>
        <v>42840</v>
      </c>
      <c r="H545" s="187">
        <v>0.45</v>
      </c>
      <c r="I545" s="187">
        <f t="shared" si="93"/>
        <v>235450</v>
      </c>
      <c r="J545" s="187">
        <f t="shared" si="94"/>
        <v>95710</v>
      </c>
      <c r="K545" s="187">
        <v>0.85</v>
      </c>
      <c r="L545" s="187">
        <f t="shared" si="90"/>
        <v>138550</v>
      </c>
      <c r="M545" s="187">
        <f t="shared" si="91"/>
        <v>332650</v>
      </c>
      <c r="N545" s="187">
        <f t="shared" si="92"/>
        <v>235665</v>
      </c>
      <c r="O545" s="187">
        <v>0</v>
      </c>
      <c r="P545" s="187">
        <f t="shared" si="95"/>
        <v>94500</v>
      </c>
      <c r="Q545" s="187">
        <f t="shared" si="96"/>
        <v>204000</v>
      </c>
      <c r="R545" s="187">
        <f t="shared" si="97"/>
        <v>298500</v>
      </c>
      <c r="S545" s="187">
        <f t="shared" si="98"/>
        <v>201515</v>
      </c>
    </row>
    <row r="546" spans="1:19" ht="39" x14ac:dyDescent="0.5">
      <c r="A546" s="14" t="s">
        <v>16</v>
      </c>
      <c r="B546" s="186">
        <v>803288</v>
      </c>
      <c r="C546" s="15" t="s">
        <v>1545</v>
      </c>
      <c r="D546" s="14"/>
      <c r="E546" s="187">
        <v>1.3</v>
      </c>
      <c r="F546" s="187">
        <f t="shared" si="88"/>
        <v>97200</v>
      </c>
      <c r="G546" s="187">
        <f t="shared" si="89"/>
        <v>42840</v>
      </c>
      <c r="H546" s="187">
        <v>0.45</v>
      </c>
      <c r="I546" s="187">
        <f t="shared" si="93"/>
        <v>235450</v>
      </c>
      <c r="J546" s="187">
        <f t="shared" si="94"/>
        <v>95710</v>
      </c>
      <c r="K546" s="187">
        <v>0.85</v>
      </c>
      <c r="L546" s="187">
        <f t="shared" si="90"/>
        <v>138550</v>
      </c>
      <c r="M546" s="187">
        <f t="shared" si="91"/>
        <v>332650</v>
      </c>
      <c r="N546" s="187">
        <f t="shared" si="92"/>
        <v>235665</v>
      </c>
      <c r="O546" s="187">
        <v>0</v>
      </c>
      <c r="P546" s="187">
        <f t="shared" si="95"/>
        <v>94500</v>
      </c>
      <c r="Q546" s="187">
        <f t="shared" si="96"/>
        <v>204000</v>
      </c>
      <c r="R546" s="187">
        <f t="shared" si="97"/>
        <v>298500</v>
      </c>
      <c r="S546" s="187">
        <f t="shared" si="98"/>
        <v>201515</v>
      </c>
    </row>
    <row r="547" spans="1:19" ht="39" x14ac:dyDescent="0.5">
      <c r="A547" s="14" t="s">
        <v>16</v>
      </c>
      <c r="B547" s="186">
        <v>803289</v>
      </c>
      <c r="C547" s="15" t="s">
        <v>1546</v>
      </c>
      <c r="D547" s="14"/>
      <c r="E547" s="187">
        <v>1.3</v>
      </c>
      <c r="F547" s="187">
        <f t="shared" si="88"/>
        <v>97200</v>
      </c>
      <c r="G547" s="187">
        <f t="shared" si="89"/>
        <v>42840</v>
      </c>
      <c r="H547" s="187">
        <v>0.45</v>
      </c>
      <c r="I547" s="187">
        <f t="shared" si="93"/>
        <v>235450</v>
      </c>
      <c r="J547" s="187">
        <f t="shared" si="94"/>
        <v>95710</v>
      </c>
      <c r="K547" s="187">
        <v>0.85</v>
      </c>
      <c r="L547" s="187">
        <f t="shared" si="90"/>
        <v>138550</v>
      </c>
      <c r="M547" s="187">
        <f t="shared" si="91"/>
        <v>332650</v>
      </c>
      <c r="N547" s="187">
        <f t="shared" si="92"/>
        <v>235665</v>
      </c>
      <c r="O547" s="187">
        <v>0</v>
      </c>
      <c r="P547" s="187">
        <f t="shared" si="95"/>
        <v>94500</v>
      </c>
      <c r="Q547" s="187">
        <f t="shared" si="96"/>
        <v>204000</v>
      </c>
      <c r="R547" s="187">
        <f t="shared" si="97"/>
        <v>298500</v>
      </c>
      <c r="S547" s="187">
        <f t="shared" si="98"/>
        <v>201515</v>
      </c>
    </row>
    <row r="548" spans="1:19" ht="19.5" x14ac:dyDescent="0.5">
      <c r="A548" s="14" t="s">
        <v>16</v>
      </c>
      <c r="B548" s="186">
        <v>803290</v>
      </c>
      <c r="C548" s="15" t="s">
        <v>1547</v>
      </c>
      <c r="D548" s="14"/>
      <c r="E548" s="187">
        <v>1.08</v>
      </c>
      <c r="F548" s="187">
        <f t="shared" si="88"/>
        <v>49680</v>
      </c>
      <c r="G548" s="187">
        <f t="shared" si="89"/>
        <v>21896</v>
      </c>
      <c r="H548" s="187">
        <v>0.23</v>
      </c>
      <c r="I548" s="187">
        <f t="shared" si="93"/>
        <v>235450</v>
      </c>
      <c r="J548" s="187">
        <f t="shared" si="94"/>
        <v>95710</v>
      </c>
      <c r="K548" s="187">
        <v>0.85</v>
      </c>
      <c r="L548" s="187">
        <f t="shared" si="90"/>
        <v>117606</v>
      </c>
      <c r="M548" s="187">
        <f t="shared" si="91"/>
        <v>285130</v>
      </c>
      <c r="N548" s="187">
        <f t="shared" si="92"/>
        <v>202805.8</v>
      </c>
      <c r="O548" s="187">
        <v>0</v>
      </c>
      <c r="P548" s="187">
        <f t="shared" si="95"/>
        <v>48300</v>
      </c>
      <c r="Q548" s="187">
        <f t="shared" si="96"/>
        <v>204000</v>
      </c>
      <c r="R548" s="187">
        <f t="shared" si="97"/>
        <v>252300</v>
      </c>
      <c r="S548" s="187">
        <f t="shared" si="98"/>
        <v>169975.8</v>
      </c>
    </row>
    <row r="549" spans="1:19" ht="19.5" x14ac:dyDescent="0.5">
      <c r="A549" s="14" t="s">
        <v>16</v>
      </c>
      <c r="B549" s="186">
        <v>803295</v>
      </c>
      <c r="C549" s="15" t="s">
        <v>1548</v>
      </c>
      <c r="D549" s="14"/>
      <c r="E549" s="187">
        <v>0.99</v>
      </c>
      <c r="F549" s="187">
        <f t="shared" si="88"/>
        <v>56160</v>
      </c>
      <c r="G549" s="187">
        <f t="shared" si="89"/>
        <v>24752</v>
      </c>
      <c r="H549" s="187">
        <v>0.26</v>
      </c>
      <c r="I549" s="187">
        <f t="shared" si="93"/>
        <v>202210</v>
      </c>
      <c r="J549" s="187">
        <f t="shared" si="94"/>
        <v>82198</v>
      </c>
      <c r="K549" s="187">
        <v>0.73</v>
      </c>
      <c r="L549" s="187">
        <f t="shared" si="90"/>
        <v>106950</v>
      </c>
      <c r="M549" s="187">
        <f t="shared" si="91"/>
        <v>258370</v>
      </c>
      <c r="N549" s="187">
        <f t="shared" si="92"/>
        <v>183505</v>
      </c>
      <c r="O549" s="187">
        <v>0</v>
      </c>
      <c r="P549" s="187">
        <f t="shared" si="95"/>
        <v>54600</v>
      </c>
      <c r="Q549" s="187">
        <f t="shared" si="96"/>
        <v>175200</v>
      </c>
      <c r="R549" s="187">
        <f t="shared" si="97"/>
        <v>229800</v>
      </c>
      <c r="S549" s="187">
        <f t="shared" si="98"/>
        <v>154935</v>
      </c>
    </row>
    <row r="550" spans="1:19" ht="39" x14ac:dyDescent="0.5">
      <c r="A550" s="14" t="s">
        <v>16</v>
      </c>
      <c r="B550" s="186">
        <v>803300</v>
      </c>
      <c r="C550" s="15" t="s">
        <v>1549</v>
      </c>
      <c r="D550" s="14"/>
      <c r="E550" s="187">
        <v>1.8</v>
      </c>
      <c r="F550" s="187">
        <f t="shared" si="88"/>
        <v>101520</v>
      </c>
      <c r="G550" s="187">
        <f t="shared" si="89"/>
        <v>44744</v>
      </c>
      <c r="H550" s="187">
        <v>0.47</v>
      </c>
      <c r="I550" s="187">
        <f t="shared" si="93"/>
        <v>368410</v>
      </c>
      <c r="J550" s="187">
        <f t="shared" si="94"/>
        <v>149758</v>
      </c>
      <c r="K550" s="187">
        <v>1.33</v>
      </c>
      <c r="L550" s="187">
        <f t="shared" si="90"/>
        <v>194502</v>
      </c>
      <c r="M550" s="187">
        <f t="shared" si="91"/>
        <v>469930</v>
      </c>
      <c r="N550" s="187">
        <f t="shared" si="92"/>
        <v>333778.59999999998</v>
      </c>
      <c r="O550" s="187">
        <v>0</v>
      </c>
      <c r="P550" s="187">
        <f t="shared" si="95"/>
        <v>98700</v>
      </c>
      <c r="Q550" s="187">
        <f t="shared" si="96"/>
        <v>319200</v>
      </c>
      <c r="R550" s="187">
        <f t="shared" si="97"/>
        <v>417900</v>
      </c>
      <c r="S550" s="187">
        <f t="shared" si="98"/>
        <v>281748.59999999998</v>
      </c>
    </row>
    <row r="551" spans="1:19" ht="39" x14ac:dyDescent="0.5">
      <c r="A551" s="14" t="s">
        <v>16</v>
      </c>
      <c r="B551" s="186">
        <v>803301</v>
      </c>
      <c r="C551" s="15" t="s">
        <v>1550</v>
      </c>
      <c r="D551" s="14"/>
      <c r="E551" s="187">
        <v>1.8</v>
      </c>
      <c r="F551" s="187">
        <f t="shared" si="88"/>
        <v>101520</v>
      </c>
      <c r="G551" s="187">
        <f t="shared" si="89"/>
        <v>44744</v>
      </c>
      <c r="H551" s="187">
        <v>0.47</v>
      </c>
      <c r="I551" s="187">
        <f t="shared" si="93"/>
        <v>368410</v>
      </c>
      <c r="J551" s="187">
        <f t="shared" si="94"/>
        <v>149758</v>
      </c>
      <c r="K551" s="187">
        <v>1.33</v>
      </c>
      <c r="L551" s="187">
        <f t="shared" si="90"/>
        <v>194502</v>
      </c>
      <c r="M551" s="187">
        <f t="shared" si="91"/>
        <v>469930</v>
      </c>
      <c r="N551" s="187">
        <f t="shared" si="92"/>
        <v>333778.59999999998</v>
      </c>
      <c r="O551" s="187">
        <v>0</v>
      </c>
      <c r="P551" s="187">
        <f t="shared" si="95"/>
        <v>98700</v>
      </c>
      <c r="Q551" s="187">
        <f t="shared" si="96"/>
        <v>319200</v>
      </c>
      <c r="R551" s="187">
        <f t="shared" si="97"/>
        <v>417900</v>
      </c>
      <c r="S551" s="187">
        <f t="shared" si="98"/>
        <v>281748.59999999998</v>
      </c>
    </row>
    <row r="552" spans="1:19" ht="39" x14ac:dyDescent="0.5">
      <c r="A552" s="14" t="s">
        <v>16</v>
      </c>
      <c r="B552" s="186">
        <v>803302</v>
      </c>
      <c r="C552" s="15" t="s">
        <v>1551</v>
      </c>
      <c r="D552" s="14"/>
      <c r="E552" s="187">
        <v>1.8</v>
      </c>
      <c r="F552" s="187">
        <f t="shared" si="88"/>
        <v>101520</v>
      </c>
      <c r="G552" s="187">
        <f t="shared" si="89"/>
        <v>44744</v>
      </c>
      <c r="H552" s="187">
        <v>0.47</v>
      </c>
      <c r="I552" s="187">
        <f t="shared" si="93"/>
        <v>368410</v>
      </c>
      <c r="J552" s="187">
        <f t="shared" si="94"/>
        <v>149758</v>
      </c>
      <c r="K552" s="187">
        <v>1.33</v>
      </c>
      <c r="L552" s="187">
        <f t="shared" si="90"/>
        <v>194502</v>
      </c>
      <c r="M552" s="187">
        <f t="shared" si="91"/>
        <v>469930</v>
      </c>
      <c r="N552" s="187">
        <f t="shared" si="92"/>
        <v>333778.59999999998</v>
      </c>
      <c r="O552" s="187">
        <v>0</v>
      </c>
      <c r="P552" s="187">
        <f t="shared" si="95"/>
        <v>98700</v>
      </c>
      <c r="Q552" s="187">
        <f t="shared" si="96"/>
        <v>319200</v>
      </c>
      <c r="R552" s="187">
        <f t="shared" si="97"/>
        <v>417900</v>
      </c>
      <c r="S552" s="187">
        <f t="shared" si="98"/>
        <v>281748.59999999998</v>
      </c>
    </row>
    <row r="553" spans="1:19" ht="39" x14ac:dyDescent="0.5">
      <c r="A553" s="14" t="s">
        <v>16</v>
      </c>
      <c r="B553" s="186">
        <v>803303</v>
      </c>
      <c r="C553" s="15" t="s">
        <v>1552</v>
      </c>
      <c r="D553" s="14"/>
      <c r="E553" s="187">
        <v>1.8</v>
      </c>
      <c r="F553" s="187">
        <f t="shared" si="88"/>
        <v>101520</v>
      </c>
      <c r="G553" s="187">
        <f t="shared" si="89"/>
        <v>44744</v>
      </c>
      <c r="H553" s="187">
        <v>0.47</v>
      </c>
      <c r="I553" s="187">
        <f t="shared" si="93"/>
        <v>368410</v>
      </c>
      <c r="J553" s="187">
        <f t="shared" si="94"/>
        <v>149758</v>
      </c>
      <c r="K553" s="187">
        <v>1.33</v>
      </c>
      <c r="L553" s="187">
        <f t="shared" si="90"/>
        <v>194502</v>
      </c>
      <c r="M553" s="187">
        <f t="shared" si="91"/>
        <v>469930</v>
      </c>
      <c r="N553" s="187">
        <f t="shared" si="92"/>
        <v>333778.59999999998</v>
      </c>
      <c r="O553" s="187">
        <v>0</v>
      </c>
      <c r="P553" s="187">
        <f t="shared" si="95"/>
        <v>98700</v>
      </c>
      <c r="Q553" s="187">
        <f t="shared" si="96"/>
        <v>319200</v>
      </c>
      <c r="R553" s="187">
        <f t="shared" si="97"/>
        <v>417900</v>
      </c>
      <c r="S553" s="187">
        <f t="shared" si="98"/>
        <v>281748.59999999998</v>
      </c>
    </row>
    <row r="554" spans="1:19" ht="39" x14ac:dyDescent="0.5">
      <c r="A554" s="14" t="s">
        <v>16</v>
      </c>
      <c r="B554" s="186">
        <v>803305</v>
      </c>
      <c r="C554" s="15" t="s">
        <v>1553</v>
      </c>
      <c r="D554" s="14"/>
      <c r="E554" s="187">
        <v>0.91999999999999993</v>
      </c>
      <c r="F554" s="187">
        <f t="shared" si="88"/>
        <v>41040</v>
      </c>
      <c r="G554" s="187">
        <f t="shared" si="89"/>
        <v>18088</v>
      </c>
      <c r="H554" s="187">
        <v>0.19</v>
      </c>
      <c r="I554" s="187">
        <f t="shared" si="93"/>
        <v>202210</v>
      </c>
      <c r="J554" s="187">
        <f t="shared" si="94"/>
        <v>82198</v>
      </c>
      <c r="K554" s="187">
        <v>0.73</v>
      </c>
      <c r="L554" s="187">
        <f t="shared" si="90"/>
        <v>100286</v>
      </c>
      <c r="M554" s="187">
        <f t="shared" si="91"/>
        <v>243250</v>
      </c>
      <c r="N554" s="187">
        <f t="shared" si="92"/>
        <v>173049.8</v>
      </c>
      <c r="O554" s="187">
        <v>0</v>
      </c>
      <c r="P554" s="187">
        <f t="shared" si="95"/>
        <v>39900</v>
      </c>
      <c r="Q554" s="187">
        <f t="shared" si="96"/>
        <v>175200</v>
      </c>
      <c r="R554" s="187">
        <f t="shared" si="97"/>
        <v>215100</v>
      </c>
      <c r="S554" s="187">
        <f t="shared" si="98"/>
        <v>144899.79999999999</v>
      </c>
    </row>
    <row r="555" spans="1:19" ht="39" x14ac:dyDescent="0.5">
      <c r="A555" s="14" t="s">
        <v>16</v>
      </c>
      <c r="B555" s="186">
        <v>803310</v>
      </c>
      <c r="C555" s="15" t="s">
        <v>1554</v>
      </c>
      <c r="D555" s="14"/>
      <c r="E555" s="187">
        <v>1.68</v>
      </c>
      <c r="F555" s="187">
        <f t="shared" si="88"/>
        <v>95040</v>
      </c>
      <c r="G555" s="187">
        <f t="shared" si="89"/>
        <v>41888</v>
      </c>
      <c r="H555" s="187">
        <v>0.44</v>
      </c>
      <c r="I555" s="187">
        <f t="shared" si="93"/>
        <v>343480</v>
      </c>
      <c r="J555" s="187">
        <f t="shared" si="94"/>
        <v>139624</v>
      </c>
      <c r="K555" s="187">
        <v>1.24</v>
      </c>
      <c r="L555" s="187">
        <f t="shared" si="90"/>
        <v>181512</v>
      </c>
      <c r="M555" s="187">
        <f t="shared" si="91"/>
        <v>438520</v>
      </c>
      <c r="N555" s="187">
        <f t="shared" si="92"/>
        <v>311461.59999999998</v>
      </c>
      <c r="O555" s="187">
        <v>0</v>
      </c>
      <c r="P555" s="187">
        <f t="shared" si="95"/>
        <v>92400</v>
      </c>
      <c r="Q555" s="187">
        <f t="shared" si="96"/>
        <v>297600</v>
      </c>
      <c r="R555" s="187">
        <f t="shared" si="97"/>
        <v>390000</v>
      </c>
      <c r="S555" s="187">
        <f t="shared" si="98"/>
        <v>262941.59999999998</v>
      </c>
    </row>
    <row r="556" spans="1:19" ht="19.5" x14ac:dyDescent="0.5">
      <c r="A556" s="14" t="s">
        <v>16</v>
      </c>
      <c r="B556" s="186">
        <v>803315</v>
      </c>
      <c r="C556" s="15" t="s">
        <v>1555</v>
      </c>
      <c r="D556" s="14"/>
      <c r="E556" s="187">
        <v>9.0000000000000011E-2</v>
      </c>
      <c r="F556" s="187">
        <f t="shared" si="88"/>
        <v>4320</v>
      </c>
      <c r="G556" s="187">
        <f t="shared" si="89"/>
        <v>1904</v>
      </c>
      <c r="H556" s="187">
        <v>0.02</v>
      </c>
      <c r="I556" s="187">
        <f t="shared" si="93"/>
        <v>19390.000000000004</v>
      </c>
      <c r="J556" s="187">
        <f t="shared" si="94"/>
        <v>7882.0000000000009</v>
      </c>
      <c r="K556" s="187">
        <v>7.0000000000000007E-2</v>
      </c>
      <c r="L556" s="187">
        <f t="shared" si="90"/>
        <v>9786</v>
      </c>
      <c r="M556" s="187">
        <f t="shared" si="91"/>
        <v>23710.000000000004</v>
      </c>
      <c r="N556" s="187">
        <f t="shared" si="92"/>
        <v>16859.800000000003</v>
      </c>
      <c r="O556" s="187">
        <v>0</v>
      </c>
      <c r="P556" s="187">
        <f t="shared" si="95"/>
        <v>4200</v>
      </c>
      <c r="Q556" s="187">
        <f t="shared" si="96"/>
        <v>16800</v>
      </c>
      <c r="R556" s="187">
        <f t="shared" si="97"/>
        <v>21000</v>
      </c>
      <c r="S556" s="187">
        <f t="shared" si="98"/>
        <v>14149.8</v>
      </c>
    </row>
    <row r="557" spans="1:19" ht="19.5" x14ac:dyDescent="0.5">
      <c r="A557" s="14" t="s">
        <v>16</v>
      </c>
      <c r="B557" s="186">
        <v>803320</v>
      </c>
      <c r="C557" s="15" t="s">
        <v>1556</v>
      </c>
      <c r="D557" s="14"/>
      <c r="E557" s="187">
        <v>0.33999999999999997</v>
      </c>
      <c r="F557" s="187">
        <f t="shared" si="88"/>
        <v>19440</v>
      </c>
      <c r="G557" s="187">
        <f t="shared" si="89"/>
        <v>8568</v>
      </c>
      <c r="H557" s="187">
        <v>0.09</v>
      </c>
      <c r="I557" s="187">
        <f t="shared" si="93"/>
        <v>69250</v>
      </c>
      <c r="J557" s="187">
        <f t="shared" si="94"/>
        <v>28150</v>
      </c>
      <c r="K557" s="187">
        <v>0.25</v>
      </c>
      <c r="L557" s="187">
        <f t="shared" si="90"/>
        <v>36718</v>
      </c>
      <c r="M557" s="187">
        <f t="shared" si="91"/>
        <v>88690</v>
      </c>
      <c r="N557" s="187">
        <f t="shared" si="92"/>
        <v>62987.4</v>
      </c>
      <c r="O557" s="187">
        <v>0</v>
      </c>
      <c r="P557" s="187">
        <f t="shared" si="95"/>
        <v>18900</v>
      </c>
      <c r="Q557" s="187">
        <f t="shared" si="96"/>
        <v>60000</v>
      </c>
      <c r="R557" s="187">
        <f t="shared" si="97"/>
        <v>78900</v>
      </c>
      <c r="S557" s="187">
        <f t="shared" si="98"/>
        <v>53197.4</v>
      </c>
    </row>
    <row r="558" spans="1:19" ht="39" x14ac:dyDescent="0.5">
      <c r="A558" s="14" t="s">
        <v>49</v>
      </c>
      <c r="B558" s="186">
        <v>803325</v>
      </c>
      <c r="C558" s="15" t="s">
        <v>1557</v>
      </c>
      <c r="D558" s="14"/>
      <c r="E558" s="187">
        <v>1.31</v>
      </c>
      <c r="F558" s="187">
        <f t="shared" si="88"/>
        <v>77760</v>
      </c>
      <c r="G558" s="187">
        <f t="shared" si="89"/>
        <v>34272</v>
      </c>
      <c r="H558" s="187">
        <v>0.36</v>
      </c>
      <c r="I558" s="187">
        <f t="shared" si="93"/>
        <v>263150</v>
      </c>
      <c r="J558" s="187">
        <f t="shared" si="94"/>
        <v>106970</v>
      </c>
      <c r="K558" s="187">
        <v>0.95</v>
      </c>
      <c r="L558" s="187">
        <f t="shared" si="90"/>
        <v>141242</v>
      </c>
      <c r="M558" s="187">
        <f t="shared" si="91"/>
        <v>340910</v>
      </c>
      <c r="N558" s="187">
        <f t="shared" si="92"/>
        <v>242040.6</v>
      </c>
      <c r="O558" s="187">
        <v>0</v>
      </c>
      <c r="P558" s="187">
        <f t="shared" si="95"/>
        <v>75600</v>
      </c>
      <c r="Q558" s="187">
        <f t="shared" si="96"/>
        <v>228000</v>
      </c>
      <c r="R558" s="187">
        <f t="shared" si="97"/>
        <v>303600</v>
      </c>
      <c r="S558" s="187">
        <f t="shared" si="98"/>
        <v>204730.6</v>
      </c>
    </row>
    <row r="559" spans="1:19" ht="19.5" x14ac:dyDescent="0.5">
      <c r="A559" s="14" t="s">
        <v>49</v>
      </c>
      <c r="B559" s="186">
        <v>803330</v>
      </c>
      <c r="C559" s="15" t="s">
        <v>1558</v>
      </c>
      <c r="D559" s="14"/>
      <c r="E559" s="187">
        <v>1.4300000000000002</v>
      </c>
      <c r="F559" s="187">
        <f t="shared" si="88"/>
        <v>84240</v>
      </c>
      <c r="G559" s="187">
        <f t="shared" si="89"/>
        <v>37128</v>
      </c>
      <c r="H559" s="187">
        <v>0.39</v>
      </c>
      <c r="I559" s="187">
        <f t="shared" si="93"/>
        <v>288080</v>
      </c>
      <c r="J559" s="187">
        <f t="shared" si="94"/>
        <v>117104</v>
      </c>
      <c r="K559" s="187">
        <v>1.04</v>
      </c>
      <c r="L559" s="187">
        <f t="shared" si="90"/>
        <v>154232</v>
      </c>
      <c r="M559" s="187">
        <f t="shared" si="91"/>
        <v>372320</v>
      </c>
      <c r="N559" s="187">
        <f t="shared" si="92"/>
        <v>264357.59999999998</v>
      </c>
      <c r="O559" s="187">
        <v>0</v>
      </c>
      <c r="P559" s="187">
        <f t="shared" si="95"/>
        <v>81900</v>
      </c>
      <c r="Q559" s="187">
        <f t="shared" si="96"/>
        <v>249600</v>
      </c>
      <c r="R559" s="187">
        <f t="shared" si="97"/>
        <v>331500</v>
      </c>
      <c r="S559" s="187">
        <f t="shared" si="98"/>
        <v>223537.6</v>
      </c>
    </row>
    <row r="560" spans="1:19" ht="19.5" x14ac:dyDescent="0.5">
      <c r="A560" s="14" t="s">
        <v>49</v>
      </c>
      <c r="B560" s="186">
        <v>803331</v>
      </c>
      <c r="C560" s="15" t="s">
        <v>1559</v>
      </c>
      <c r="D560" s="14"/>
      <c r="E560" s="187">
        <v>2.2999999999999998</v>
      </c>
      <c r="F560" s="187">
        <f t="shared" si="88"/>
        <v>136080</v>
      </c>
      <c r="G560" s="187">
        <f t="shared" si="89"/>
        <v>59976</v>
      </c>
      <c r="H560" s="187">
        <v>0.63</v>
      </c>
      <c r="I560" s="187">
        <f t="shared" si="93"/>
        <v>462590</v>
      </c>
      <c r="J560" s="187">
        <f t="shared" si="94"/>
        <v>188042</v>
      </c>
      <c r="K560" s="187">
        <v>1.67</v>
      </c>
      <c r="L560" s="187">
        <f t="shared" si="90"/>
        <v>248018</v>
      </c>
      <c r="M560" s="187">
        <f t="shared" si="91"/>
        <v>598670</v>
      </c>
      <c r="N560" s="187">
        <f t="shared" si="92"/>
        <v>425057.4</v>
      </c>
      <c r="O560" s="187">
        <v>0</v>
      </c>
      <c r="P560" s="187">
        <f t="shared" si="95"/>
        <v>132300</v>
      </c>
      <c r="Q560" s="187">
        <f t="shared" si="96"/>
        <v>400800</v>
      </c>
      <c r="R560" s="187">
        <f t="shared" si="97"/>
        <v>533100</v>
      </c>
      <c r="S560" s="187">
        <f t="shared" si="98"/>
        <v>359487.4</v>
      </c>
    </row>
    <row r="561" spans="1:19" ht="97.5" x14ac:dyDescent="0.5">
      <c r="A561" s="14" t="s">
        <v>16</v>
      </c>
      <c r="B561" s="186">
        <v>803335</v>
      </c>
      <c r="C561" s="15" t="s">
        <v>1560</v>
      </c>
      <c r="D561" s="14" t="s">
        <v>1561</v>
      </c>
      <c r="E561" s="187">
        <v>1.24</v>
      </c>
      <c r="F561" s="187">
        <f t="shared" si="88"/>
        <v>73440</v>
      </c>
      <c r="G561" s="187">
        <f t="shared" si="89"/>
        <v>32368.000000000004</v>
      </c>
      <c r="H561" s="187">
        <v>0.34</v>
      </c>
      <c r="I561" s="187">
        <f t="shared" si="93"/>
        <v>249300</v>
      </c>
      <c r="J561" s="187">
        <f t="shared" si="94"/>
        <v>101340</v>
      </c>
      <c r="K561" s="187">
        <v>0.9</v>
      </c>
      <c r="L561" s="187">
        <f t="shared" si="90"/>
        <v>133708</v>
      </c>
      <c r="M561" s="187">
        <f t="shared" si="91"/>
        <v>322740</v>
      </c>
      <c r="N561" s="187">
        <f t="shared" si="92"/>
        <v>229144.40000000002</v>
      </c>
      <c r="O561" s="187">
        <v>0</v>
      </c>
      <c r="P561" s="187">
        <f t="shared" si="95"/>
        <v>71400</v>
      </c>
      <c r="Q561" s="187">
        <f t="shared" si="96"/>
        <v>216000</v>
      </c>
      <c r="R561" s="187">
        <f t="shared" si="97"/>
        <v>287400</v>
      </c>
      <c r="S561" s="187">
        <f t="shared" si="98"/>
        <v>193804.40000000002</v>
      </c>
    </row>
    <row r="562" spans="1:19" ht="58.5" x14ac:dyDescent="0.5">
      <c r="A562" s="14" t="s">
        <v>49</v>
      </c>
      <c r="B562" s="186">
        <v>803340</v>
      </c>
      <c r="C562" s="15" t="s">
        <v>1562</v>
      </c>
      <c r="D562" s="14"/>
      <c r="E562" s="187">
        <v>1.5699999999999998</v>
      </c>
      <c r="F562" s="187">
        <f t="shared" si="88"/>
        <v>92880</v>
      </c>
      <c r="G562" s="187">
        <f t="shared" si="89"/>
        <v>40936</v>
      </c>
      <c r="H562" s="187">
        <v>0.43</v>
      </c>
      <c r="I562" s="187">
        <f t="shared" si="93"/>
        <v>315780</v>
      </c>
      <c r="J562" s="187">
        <f t="shared" si="94"/>
        <v>128363.99999999999</v>
      </c>
      <c r="K562" s="187">
        <v>1.1399999999999999</v>
      </c>
      <c r="L562" s="187">
        <f t="shared" si="90"/>
        <v>169300</v>
      </c>
      <c r="M562" s="187">
        <f t="shared" si="91"/>
        <v>408660</v>
      </c>
      <c r="N562" s="187">
        <f t="shared" si="92"/>
        <v>290150</v>
      </c>
      <c r="O562" s="187">
        <v>0</v>
      </c>
      <c r="P562" s="187">
        <f t="shared" si="95"/>
        <v>90300</v>
      </c>
      <c r="Q562" s="187">
        <f t="shared" si="96"/>
        <v>273600</v>
      </c>
      <c r="R562" s="187">
        <f t="shared" si="97"/>
        <v>363900</v>
      </c>
      <c r="S562" s="187">
        <f t="shared" si="98"/>
        <v>245390</v>
      </c>
    </row>
    <row r="563" spans="1:19" ht="19.5" x14ac:dyDescent="0.5">
      <c r="A563" s="14" t="s">
        <v>49</v>
      </c>
      <c r="B563" s="186">
        <v>803345</v>
      </c>
      <c r="C563" s="15" t="s">
        <v>1563</v>
      </c>
      <c r="D563" s="14"/>
      <c r="E563" s="187">
        <v>1.23</v>
      </c>
      <c r="F563" s="187">
        <f t="shared" si="88"/>
        <v>73440</v>
      </c>
      <c r="G563" s="187">
        <f t="shared" si="89"/>
        <v>32368.000000000004</v>
      </c>
      <c r="H563" s="187">
        <v>0.34</v>
      </c>
      <c r="I563" s="187">
        <f t="shared" si="93"/>
        <v>246530</v>
      </c>
      <c r="J563" s="187">
        <f t="shared" si="94"/>
        <v>100214</v>
      </c>
      <c r="K563" s="187">
        <v>0.89</v>
      </c>
      <c r="L563" s="187">
        <f t="shared" si="90"/>
        <v>132582</v>
      </c>
      <c r="M563" s="187">
        <f t="shared" si="91"/>
        <v>319970</v>
      </c>
      <c r="N563" s="187">
        <f t="shared" si="92"/>
        <v>227162.6</v>
      </c>
      <c r="O563" s="187">
        <v>0</v>
      </c>
      <c r="P563" s="187">
        <f t="shared" si="95"/>
        <v>71400</v>
      </c>
      <c r="Q563" s="187">
        <f t="shared" si="96"/>
        <v>213600</v>
      </c>
      <c r="R563" s="187">
        <f t="shared" si="97"/>
        <v>285000</v>
      </c>
      <c r="S563" s="187">
        <f t="shared" si="98"/>
        <v>192192.6</v>
      </c>
    </row>
    <row r="564" spans="1:19" ht="39" x14ac:dyDescent="0.5">
      <c r="A564" s="14" t="s">
        <v>49</v>
      </c>
      <c r="B564" s="186">
        <v>803350</v>
      </c>
      <c r="C564" s="15" t="s">
        <v>1564</v>
      </c>
      <c r="D564" s="14"/>
      <c r="E564" s="187">
        <v>1.71</v>
      </c>
      <c r="F564" s="187">
        <f t="shared" si="88"/>
        <v>101520</v>
      </c>
      <c r="G564" s="187">
        <f t="shared" si="89"/>
        <v>44744</v>
      </c>
      <c r="H564" s="187">
        <v>0.47</v>
      </c>
      <c r="I564" s="187">
        <f t="shared" si="93"/>
        <v>343480</v>
      </c>
      <c r="J564" s="187">
        <f t="shared" si="94"/>
        <v>139624</v>
      </c>
      <c r="K564" s="187">
        <v>1.24</v>
      </c>
      <c r="L564" s="187">
        <f t="shared" si="90"/>
        <v>184368</v>
      </c>
      <c r="M564" s="187">
        <f t="shared" si="91"/>
        <v>445000</v>
      </c>
      <c r="N564" s="187">
        <f t="shared" si="92"/>
        <v>315942.40000000002</v>
      </c>
      <c r="O564" s="187">
        <v>0</v>
      </c>
      <c r="P564" s="187">
        <f t="shared" si="95"/>
        <v>98700</v>
      </c>
      <c r="Q564" s="187">
        <f t="shared" si="96"/>
        <v>297600</v>
      </c>
      <c r="R564" s="187">
        <f t="shared" si="97"/>
        <v>396300</v>
      </c>
      <c r="S564" s="187">
        <f t="shared" si="98"/>
        <v>267242.40000000002</v>
      </c>
    </row>
    <row r="565" spans="1:19" ht="39" x14ac:dyDescent="0.5">
      <c r="A565" s="14" t="s">
        <v>49</v>
      </c>
      <c r="B565" s="186">
        <v>803355</v>
      </c>
      <c r="C565" s="15" t="s">
        <v>1565</v>
      </c>
      <c r="D565" s="14"/>
      <c r="E565" s="187">
        <v>0.78999999999999992</v>
      </c>
      <c r="F565" s="187">
        <f t="shared" si="88"/>
        <v>47520</v>
      </c>
      <c r="G565" s="187">
        <f t="shared" si="89"/>
        <v>20944</v>
      </c>
      <c r="H565" s="187">
        <v>0.22</v>
      </c>
      <c r="I565" s="187">
        <f t="shared" si="93"/>
        <v>157890</v>
      </c>
      <c r="J565" s="187">
        <f t="shared" si="94"/>
        <v>64181.999999999993</v>
      </c>
      <c r="K565" s="187">
        <v>0.56999999999999995</v>
      </c>
      <c r="L565" s="187">
        <f t="shared" si="90"/>
        <v>85126</v>
      </c>
      <c r="M565" s="187">
        <f t="shared" si="91"/>
        <v>205410</v>
      </c>
      <c r="N565" s="187">
        <f t="shared" si="92"/>
        <v>145821.79999999999</v>
      </c>
      <c r="O565" s="187">
        <v>0</v>
      </c>
      <c r="P565" s="187">
        <f t="shared" si="95"/>
        <v>46200</v>
      </c>
      <c r="Q565" s="187">
        <f t="shared" si="96"/>
        <v>136800</v>
      </c>
      <c r="R565" s="187">
        <f t="shared" si="97"/>
        <v>183000</v>
      </c>
      <c r="S565" s="187">
        <f t="shared" si="98"/>
        <v>123411.8</v>
      </c>
    </row>
    <row r="566" spans="1:19" ht="58.5" x14ac:dyDescent="0.5">
      <c r="A566" s="14" t="s">
        <v>49</v>
      </c>
      <c r="B566" s="186">
        <v>803360</v>
      </c>
      <c r="C566" s="15" t="s">
        <v>1566</v>
      </c>
      <c r="D566" s="14"/>
      <c r="E566" s="187">
        <v>0.78999999999999992</v>
      </c>
      <c r="F566" s="187">
        <f t="shared" si="88"/>
        <v>47520</v>
      </c>
      <c r="G566" s="187">
        <f t="shared" si="89"/>
        <v>20944</v>
      </c>
      <c r="H566" s="187">
        <v>0.22</v>
      </c>
      <c r="I566" s="187">
        <f t="shared" si="93"/>
        <v>157890</v>
      </c>
      <c r="J566" s="187">
        <f t="shared" si="94"/>
        <v>64181.999999999993</v>
      </c>
      <c r="K566" s="187">
        <v>0.56999999999999995</v>
      </c>
      <c r="L566" s="187">
        <f t="shared" si="90"/>
        <v>85126</v>
      </c>
      <c r="M566" s="187">
        <f t="shared" si="91"/>
        <v>205410</v>
      </c>
      <c r="N566" s="187">
        <f t="shared" si="92"/>
        <v>145821.79999999999</v>
      </c>
      <c r="O566" s="187">
        <v>0</v>
      </c>
      <c r="P566" s="187">
        <f t="shared" si="95"/>
        <v>46200</v>
      </c>
      <c r="Q566" s="187">
        <f t="shared" si="96"/>
        <v>136800</v>
      </c>
      <c r="R566" s="187">
        <f t="shared" si="97"/>
        <v>183000</v>
      </c>
      <c r="S566" s="187">
        <f t="shared" si="98"/>
        <v>123411.8</v>
      </c>
    </row>
    <row r="567" spans="1:19" ht="39" x14ac:dyDescent="0.5">
      <c r="A567" s="14" t="s">
        <v>49</v>
      </c>
      <c r="B567" s="186">
        <v>803365</v>
      </c>
      <c r="C567" s="15" t="s">
        <v>1567</v>
      </c>
      <c r="D567" s="14"/>
      <c r="E567" s="187">
        <v>1.31</v>
      </c>
      <c r="F567" s="187">
        <f t="shared" si="88"/>
        <v>77760</v>
      </c>
      <c r="G567" s="187">
        <f t="shared" si="89"/>
        <v>34272</v>
      </c>
      <c r="H567" s="187">
        <v>0.36</v>
      </c>
      <c r="I567" s="187">
        <f t="shared" si="93"/>
        <v>263150</v>
      </c>
      <c r="J567" s="187">
        <f t="shared" si="94"/>
        <v>106970</v>
      </c>
      <c r="K567" s="187">
        <v>0.95</v>
      </c>
      <c r="L567" s="187">
        <f t="shared" si="90"/>
        <v>141242</v>
      </c>
      <c r="M567" s="187">
        <f t="shared" si="91"/>
        <v>340910</v>
      </c>
      <c r="N567" s="187">
        <f t="shared" si="92"/>
        <v>242040.6</v>
      </c>
      <c r="O567" s="187">
        <v>0</v>
      </c>
      <c r="P567" s="187">
        <f t="shared" si="95"/>
        <v>75600</v>
      </c>
      <c r="Q567" s="187">
        <f t="shared" si="96"/>
        <v>228000</v>
      </c>
      <c r="R567" s="187">
        <f t="shared" si="97"/>
        <v>303600</v>
      </c>
      <c r="S567" s="187">
        <f t="shared" si="98"/>
        <v>204730.6</v>
      </c>
    </row>
    <row r="568" spans="1:19" ht="39" x14ac:dyDescent="0.5">
      <c r="A568" s="14" t="s">
        <v>49</v>
      </c>
      <c r="B568" s="186">
        <v>803366</v>
      </c>
      <c r="C568" s="15" t="s">
        <v>1568</v>
      </c>
      <c r="D568" s="14"/>
      <c r="E568" s="187">
        <v>1.5</v>
      </c>
      <c r="F568" s="187">
        <f t="shared" si="88"/>
        <v>86400</v>
      </c>
      <c r="G568" s="187">
        <f t="shared" si="89"/>
        <v>38080</v>
      </c>
      <c r="H568" s="187">
        <v>0.4</v>
      </c>
      <c r="I568" s="187">
        <f t="shared" si="93"/>
        <v>304700</v>
      </c>
      <c r="J568" s="187">
        <f t="shared" si="94"/>
        <v>123860.00000000001</v>
      </c>
      <c r="K568" s="187">
        <v>1.1000000000000001</v>
      </c>
      <c r="L568" s="187">
        <f t="shared" si="90"/>
        <v>161940</v>
      </c>
      <c r="M568" s="187">
        <f t="shared" si="91"/>
        <v>391100</v>
      </c>
      <c r="N568" s="187">
        <f t="shared" si="92"/>
        <v>277742</v>
      </c>
      <c r="O568" s="187">
        <v>0</v>
      </c>
      <c r="P568" s="187">
        <f t="shared" si="95"/>
        <v>84000</v>
      </c>
      <c r="Q568" s="187">
        <f t="shared" si="96"/>
        <v>264000</v>
      </c>
      <c r="R568" s="187">
        <f t="shared" si="97"/>
        <v>348000</v>
      </c>
      <c r="S568" s="187">
        <f t="shared" si="98"/>
        <v>234642</v>
      </c>
    </row>
    <row r="569" spans="1:19" ht="39" x14ac:dyDescent="0.5">
      <c r="A569" s="14" t="s">
        <v>49</v>
      </c>
      <c r="B569" s="186">
        <v>803367</v>
      </c>
      <c r="C569" s="15" t="s">
        <v>1569</v>
      </c>
      <c r="D569" s="14"/>
      <c r="E569" s="187">
        <v>1.75</v>
      </c>
      <c r="F569" s="187">
        <f t="shared" si="88"/>
        <v>86400</v>
      </c>
      <c r="G569" s="187">
        <f t="shared" si="89"/>
        <v>38080</v>
      </c>
      <c r="H569" s="187">
        <v>0.4</v>
      </c>
      <c r="I569" s="187">
        <f t="shared" si="93"/>
        <v>373950</v>
      </c>
      <c r="J569" s="187">
        <f t="shared" si="94"/>
        <v>152010</v>
      </c>
      <c r="K569" s="187">
        <v>1.35</v>
      </c>
      <c r="L569" s="187">
        <f t="shared" si="90"/>
        <v>190090</v>
      </c>
      <c r="M569" s="187">
        <f t="shared" si="91"/>
        <v>460350</v>
      </c>
      <c r="N569" s="187">
        <f t="shared" si="92"/>
        <v>327287</v>
      </c>
      <c r="O569" s="187">
        <v>0</v>
      </c>
      <c r="P569" s="187">
        <f t="shared" si="95"/>
        <v>84000</v>
      </c>
      <c r="Q569" s="187">
        <f t="shared" si="96"/>
        <v>324000</v>
      </c>
      <c r="R569" s="187">
        <f t="shared" si="97"/>
        <v>408000</v>
      </c>
      <c r="S569" s="187">
        <f t="shared" si="98"/>
        <v>274937</v>
      </c>
    </row>
    <row r="570" spans="1:19" ht="39" x14ac:dyDescent="0.5">
      <c r="A570" s="14" t="s">
        <v>49</v>
      </c>
      <c r="B570" s="186">
        <v>803368</v>
      </c>
      <c r="C570" s="15" t="s">
        <v>1570</v>
      </c>
      <c r="D570" s="14"/>
      <c r="E570" s="187">
        <v>1.75</v>
      </c>
      <c r="F570" s="187">
        <f t="shared" si="88"/>
        <v>86400</v>
      </c>
      <c r="G570" s="187">
        <f t="shared" si="89"/>
        <v>38080</v>
      </c>
      <c r="H570" s="187">
        <v>0.4</v>
      </c>
      <c r="I570" s="187">
        <f t="shared" si="93"/>
        <v>373950</v>
      </c>
      <c r="J570" s="187">
        <f t="shared" si="94"/>
        <v>152010</v>
      </c>
      <c r="K570" s="187">
        <v>1.35</v>
      </c>
      <c r="L570" s="187">
        <f t="shared" si="90"/>
        <v>190090</v>
      </c>
      <c r="M570" s="187">
        <f t="shared" si="91"/>
        <v>460350</v>
      </c>
      <c r="N570" s="187">
        <f t="shared" si="92"/>
        <v>327287</v>
      </c>
      <c r="O570" s="187">
        <v>0</v>
      </c>
      <c r="P570" s="187">
        <f t="shared" si="95"/>
        <v>84000</v>
      </c>
      <c r="Q570" s="187">
        <f t="shared" si="96"/>
        <v>324000</v>
      </c>
      <c r="R570" s="187">
        <f t="shared" si="97"/>
        <v>408000</v>
      </c>
      <c r="S570" s="187">
        <f t="shared" si="98"/>
        <v>274937</v>
      </c>
    </row>
    <row r="571" spans="1:19" ht="39" x14ac:dyDescent="0.5">
      <c r="A571" s="14" t="s">
        <v>49</v>
      </c>
      <c r="B571" s="186">
        <v>803370</v>
      </c>
      <c r="C571" s="15" t="s">
        <v>1571</v>
      </c>
      <c r="D571" s="14"/>
      <c r="E571" s="187">
        <v>1.3599999999999999</v>
      </c>
      <c r="F571" s="187">
        <f t="shared" si="88"/>
        <v>79920</v>
      </c>
      <c r="G571" s="187">
        <f t="shared" si="89"/>
        <v>35224</v>
      </c>
      <c r="H571" s="187">
        <v>0.37</v>
      </c>
      <c r="I571" s="187">
        <f t="shared" si="93"/>
        <v>274230</v>
      </c>
      <c r="J571" s="187">
        <f t="shared" si="94"/>
        <v>111474</v>
      </c>
      <c r="K571" s="187">
        <v>0.99</v>
      </c>
      <c r="L571" s="187">
        <f t="shared" si="90"/>
        <v>146698</v>
      </c>
      <c r="M571" s="187">
        <f t="shared" si="91"/>
        <v>354150</v>
      </c>
      <c r="N571" s="187">
        <f t="shared" si="92"/>
        <v>251461.40000000002</v>
      </c>
      <c r="O571" s="187">
        <v>0</v>
      </c>
      <c r="P571" s="187">
        <f t="shared" si="95"/>
        <v>77700</v>
      </c>
      <c r="Q571" s="187">
        <f t="shared" si="96"/>
        <v>237600</v>
      </c>
      <c r="R571" s="187">
        <f t="shared" si="97"/>
        <v>315300</v>
      </c>
      <c r="S571" s="187">
        <f t="shared" si="98"/>
        <v>212611.40000000002</v>
      </c>
    </row>
    <row r="572" spans="1:19" ht="39" x14ac:dyDescent="0.5">
      <c r="A572" s="14" t="s">
        <v>49</v>
      </c>
      <c r="B572" s="186">
        <v>803371</v>
      </c>
      <c r="C572" s="15" t="s">
        <v>1572</v>
      </c>
      <c r="D572" s="14"/>
      <c r="E572" s="187">
        <v>1.3599999999999999</v>
      </c>
      <c r="F572" s="187">
        <f t="shared" si="88"/>
        <v>79920</v>
      </c>
      <c r="G572" s="187">
        <f t="shared" si="89"/>
        <v>35224</v>
      </c>
      <c r="H572" s="187">
        <v>0.37</v>
      </c>
      <c r="I572" s="187">
        <f t="shared" si="93"/>
        <v>274230</v>
      </c>
      <c r="J572" s="187">
        <f t="shared" si="94"/>
        <v>111474</v>
      </c>
      <c r="K572" s="187">
        <v>0.99</v>
      </c>
      <c r="L572" s="187">
        <f t="shared" si="90"/>
        <v>146698</v>
      </c>
      <c r="M572" s="187">
        <f t="shared" si="91"/>
        <v>354150</v>
      </c>
      <c r="N572" s="187">
        <f t="shared" si="92"/>
        <v>251461.40000000002</v>
      </c>
      <c r="O572" s="187">
        <v>0</v>
      </c>
      <c r="P572" s="187">
        <f t="shared" si="95"/>
        <v>77700</v>
      </c>
      <c r="Q572" s="187">
        <f t="shared" si="96"/>
        <v>237600</v>
      </c>
      <c r="R572" s="187">
        <f t="shared" si="97"/>
        <v>315300</v>
      </c>
      <c r="S572" s="187">
        <f t="shared" si="98"/>
        <v>212611.40000000002</v>
      </c>
    </row>
    <row r="573" spans="1:19" ht="39" x14ac:dyDescent="0.5">
      <c r="A573" s="14" t="s">
        <v>49</v>
      </c>
      <c r="B573" s="186">
        <v>803372</v>
      </c>
      <c r="C573" s="15" t="s">
        <v>1573</v>
      </c>
      <c r="D573" s="14"/>
      <c r="E573" s="187">
        <v>1.3599999999999999</v>
      </c>
      <c r="F573" s="187">
        <f t="shared" si="88"/>
        <v>79920</v>
      </c>
      <c r="G573" s="187">
        <f t="shared" si="89"/>
        <v>35224</v>
      </c>
      <c r="H573" s="187">
        <v>0.37</v>
      </c>
      <c r="I573" s="187">
        <f t="shared" si="93"/>
        <v>274230</v>
      </c>
      <c r="J573" s="187">
        <f t="shared" si="94"/>
        <v>111474</v>
      </c>
      <c r="K573" s="187">
        <v>0.99</v>
      </c>
      <c r="L573" s="187">
        <f t="shared" si="90"/>
        <v>146698</v>
      </c>
      <c r="M573" s="187">
        <f t="shared" si="91"/>
        <v>354150</v>
      </c>
      <c r="N573" s="187">
        <f t="shared" si="92"/>
        <v>251461.40000000002</v>
      </c>
      <c r="O573" s="187">
        <v>0</v>
      </c>
      <c r="P573" s="187">
        <f t="shared" si="95"/>
        <v>77700</v>
      </c>
      <c r="Q573" s="187">
        <f t="shared" si="96"/>
        <v>237600</v>
      </c>
      <c r="R573" s="187">
        <f t="shared" si="97"/>
        <v>315300</v>
      </c>
      <c r="S573" s="187">
        <f t="shared" si="98"/>
        <v>212611.40000000002</v>
      </c>
    </row>
    <row r="574" spans="1:19" ht="39" x14ac:dyDescent="0.5">
      <c r="A574" s="14" t="s">
        <v>49</v>
      </c>
      <c r="B574" s="186">
        <v>803375</v>
      </c>
      <c r="C574" s="15" t="s">
        <v>1574</v>
      </c>
      <c r="D574" s="14"/>
      <c r="E574" s="187">
        <v>1.3599999999999999</v>
      </c>
      <c r="F574" s="187">
        <f t="shared" si="88"/>
        <v>79920</v>
      </c>
      <c r="G574" s="187">
        <f t="shared" si="89"/>
        <v>35224</v>
      </c>
      <c r="H574" s="187">
        <v>0.37</v>
      </c>
      <c r="I574" s="187">
        <f t="shared" si="93"/>
        <v>274230</v>
      </c>
      <c r="J574" s="187">
        <f t="shared" si="94"/>
        <v>111474</v>
      </c>
      <c r="K574" s="187">
        <v>0.99</v>
      </c>
      <c r="L574" s="187">
        <f t="shared" si="90"/>
        <v>146698</v>
      </c>
      <c r="M574" s="187">
        <f t="shared" si="91"/>
        <v>354150</v>
      </c>
      <c r="N574" s="187">
        <f t="shared" si="92"/>
        <v>251461.40000000002</v>
      </c>
      <c r="O574" s="187">
        <v>0</v>
      </c>
      <c r="P574" s="187">
        <f t="shared" si="95"/>
        <v>77700</v>
      </c>
      <c r="Q574" s="187">
        <f t="shared" si="96"/>
        <v>237600</v>
      </c>
      <c r="R574" s="187">
        <f t="shared" si="97"/>
        <v>315300</v>
      </c>
      <c r="S574" s="187">
        <f t="shared" si="98"/>
        <v>212611.40000000002</v>
      </c>
    </row>
    <row r="575" spans="1:19" ht="39" x14ac:dyDescent="0.5">
      <c r="A575" s="14" t="s">
        <v>49</v>
      </c>
      <c r="B575" s="186">
        <v>803376</v>
      </c>
      <c r="C575" s="15" t="s">
        <v>1575</v>
      </c>
      <c r="D575" s="14"/>
      <c r="E575" s="187">
        <v>1.3599999999999999</v>
      </c>
      <c r="F575" s="187">
        <f t="shared" si="88"/>
        <v>79920</v>
      </c>
      <c r="G575" s="187">
        <f t="shared" si="89"/>
        <v>35224</v>
      </c>
      <c r="H575" s="187">
        <v>0.37</v>
      </c>
      <c r="I575" s="187">
        <f t="shared" si="93"/>
        <v>274230</v>
      </c>
      <c r="J575" s="187">
        <f t="shared" si="94"/>
        <v>111474</v>
      </c>
      <c r="K575" s="187">
        <v>0.99</v>
      </c>
      <c r="L575" s="187">
        <f t="shared" si="90"/>
        <v>146698</v>
      </c>
      <c r="M575" s="187">
        <f t="shared" si="91"/>
        <v>354150</v>
      </c>
      <c r="N575" s="187">
        <f t="shared" si="92"/>
        <v>251461.40000000002</v>
      </c>
      <c r="O575" s="187">
        <v>0</v>
      </c>
      <c r="P575" s="187">
        <f t="shared" si="95"/>
        <v>77700</v>
      </c>
      <c r="Q575" s="187">
        <f t="shared" si="96"/>
        <v>237600</v>
      </c>
      <c r="R575" s="187">
        <f t="shared" si="97"/>
        <v>315300</v>
      </c>
      <c r="S575" s="187">
        <f t="shared" si="98"/>
        <v>212611.40000000002</v>
      </c>
    </row>
    <row r="576" spans="1:19" ht="39" x14ac:dyDescent="0.5">
      <c r="A576" s="14" t="s">
        <v>49</v>
      </c>
      <c r="B576" s="186">
        <v>803377</v>
      </c>
      <c r="C576" s="15" t="s">
        <v>1576</v>
      </c>
      <c r="D576" s="14"/>
      <c r="E576" s="187">
        <v>1.3599999999999999</v>
      </c>
      <c r="F576" s="187">
        <f t="shared" si="88"/>
        <v>79920</v>
      </c>
      <c r="G576" s="187">
        <f t="shared" si="89"/>
        <v>35224</v>
      </c>
      <c r="H576" s="187">
        <v>0.37</v>
      </c>
      <c r="I576" s="187">
        <f t="shared" si="93"/>
        <v>274230</v>
      </c>
      <c r="J576" s="187">
        <f t="shared" si="94"/>
        <v>111474</v>
      </c>
      <c r="K576" s="187">
        <v>0.99</v>
      </c>
      <c r="L576" s="187">
        <f t="shared" si="90"/>
        <v>146698</v>
      </c>
      <c r="M576" s="187">
        <f t="shared" si="91"/>
        <v>354150</v>
      </c>
      <c r="N576" s="187">
        <f t="shared" si="92"/>
        <v>251461.40000000002</v>
      </c>
      <c r="O576" s="187">
        <v>0</v>
      </c>
      <c r="P576" s="187">
        <f t="shared" si="95"/>
        <v>77700</v>
      </c>
      <c r="Q576" s="187">
        <f t="shared" si="96"/>
        <v>237600</v>
      </c>
      <c r="R576" s="187">
        <f t="shared" si="97"/>
        <v>315300</v>
      </c>
      <c r="S576" s="187">
        <f t="shared" si="98"/>
        <v>212611.40000000002</v>
      </c>
    </row>
    <row r="577" spans="1:19" ht="39" x14ac:dyDescent="0.5">
      <c r="A577" s="14" t="s">
        <v>49</v>
      </c>
      <c r="B577" s="186">
        <v>803380</v>
      </c>
      <c r="C577" s="15" t="s">
        <v>1577</v>
      </c>
      <c r="D577" s="14"/>
      <c r="E577" s="187">
        <v>0.28999999999999998</v>
      </c>
      <c r="F577" s="187">
        <f t="shared" si="88"/>
        <v>17280</v>
      </c>
      <c r="G577" s="187">
        <f t="shared" si="89"/>
        <v>7616</v>
      </c>
      <c r="H577" s="187">
        <v>0.08</v>
      </c>
      <c r="I577" s="187">
        <f t="shared" si="93"/>
        <v>58170</v>
      </c>
      <c r="J577" s="187">
        <f t="shared" si="94"/>
        <v>23646</v>
      </c>
      <c r="K577" s="187">
        <v>0.21</v>
      </c>
      <c r="L577" s="187">
        <f t="shared" si="90"/>
        <v>31262</v>
      </c>
      <c r="M577" s="187">
        <f t="shared" si="91"/>
        <v>75450</v>
      </c>
      <c r="N577" s="187">
        <f t="shared" si="92"/>
        <v>53566.600000000006</v>
      </c>
      <c r="O577" s="187">
        <v>0</v>
      </c>
      <c r="P577" s="187">
        <f t="shared" si="95"/>
        <v>16800</v>
      </c>
      <c r="Q577" s="187">
        <f t="shared" si="96"/>
        <v>50400</v>
      </c>
      <c r="R577" s="187">
        <f t="shared" si="97"/>
        <v>67200</v>
      </c>
      <c r="S577" s="187">
        <f t="shared" si="98"/>
        <v>45316.600000000006</v>
      </c>
    </row>
    <row r="578" spans="1:19" ht="19.5" x14ac:dyDescent="0.5">
      <c r="A578" s="14" t="s">
        <v>49</v>
      </c>
      <c r="B578" s="186">
        <v>803385</v>
      </c>
      <c r="C578" s="15" t="s">
        <v>1578</v>
      </c>
      <c r="D578" s="14"/>
      <c r="E578" s="187">
        <v>9.19</v>
      </c>
      <c r="F578" s="187">
        <f t="shared" si="88"/>
        <v>546480</v>
      </c>
      <c r="G578" s="187">
        <f t="shared" si="89"/>
        <v>240855.99999999997</v>
      </c>
      <c r="H578" s="187">
        <v>2.5299999999999998</v>
      </c>
      <c r="I578" s="187">
        <f t="shared" si="93"/>
        <v>1844820</v>
      </c>
      <c r="J578" s="187">
        <f t="shared" si="94"/>
        <v>749916</v>
      </c>
      <c r="K578" s="187">
        <v>6.66</v>
      </c>
      <c r="L578" s="187">
        <f t="shared" si="90"/>
        <v>990772</v>
      </c>
      <c r="M578" s="187">
        <f t="shared" si="91"/>
        <v>2391300</v>
      </c>
      <c r="N578" s="187">
        <f t="shared" si="92"/>
        <v>1697759.6</v>
      </c>
      <c r="O578" s="187">
        <v>0</v>
      </c>
      <c r="P578" s="187">
        <f t="shared" si="95"/>
        <v>531300</v>
      </c>
      <c r="Q578" s="187">
        <f t="shared" si="96"/>
        <v>1598400</v>
      </c>
      <c r="R578" s="187">
        <f t="shared" si="97"/>
        <v>2129700</v>
      </c>
      <c r="S578" s="187">
        <f t="shared" si="98"/>
        <v>1436159.6</v>
      </c>
    </row>
    <row r="579" spans="1:19" ht="39" x14ac:dyDescent="0.5">
      <c r="A579" s="14" t="s">
        <v>49</v>
      </c>
      <c r="B579" s="186">
        <v>803392</v>
      </c>
      <c r="C579" s="15" t="s">
        <v>1579</v>
      </c>
      <c r="D579" s="14"/>
      <c r="E579" s="187">
        <v>17</v>
      </c>
      <c r="F579" s="187">
        <f t="shared" ref="F579:F642" si="99">H579*216000</f>
        <v>864000</v>
      </c>
      <c r="G579" s="187">
        <f t="shared" ref="G579:G642" si="100">H579*95200</f>
        <v>380800</v>
      </c>
      <c r="H579" s="187">
        <v>4</v>
      </c>
      <c r="I579" s="187">
        <f t="shared" si="93"/>
        <v>3601000</v>
      </c>
      <c r="J579" s="187">
        <f t="shared" si="94"/>
        <v>1463800</v>
      </c>
      <c r="K579" s="187">
        <v>13</v>
      </c>
      <c r="L579" s="187">
        <f t="shared" ref="L579:L642" si="101">J579+G579</f>
        <v>1844600</v>
      </c>
      <c r="M579" s="187">
        <f t="shared" ref="M579:M642" si="102">I579+F579</f>
        <v>4465000</v>
      </c>
      <c r="N579" s="187">
        <f t="shared" ref="N579:N642" si="103">M579-(L579*70%)</f>
        <v>3173780</v>
      </c>
      <c r="O579" s="187">
        <v>0</v>
      </c>
      <c r="P579" s="187">
        <f t="shared" si="95"/>
        <v>840000</v>
      </c>
      <c r="Q579" s="187">
        <f t="shared" si="96"/>
        <v>3120000</v>
      </c>
      <c r="R579" s="187">
        <f t="shared" si="97"/>
        <v>3960000</v>
      </c>
      <c r="S579" s="187">
        <f t="shared" si="98"/>
        <v>2668780</v>
      </c>
    </row>
    <row r="580" spans="1:19" ht="39" x14ac:dyDescent="0.5">
      <c r="A580" s="14" t="s">
        <v>49</v>
      </c>
      <c r="B580" s="186">
        <v>803395</v>
      </c>
      <c r="C580" s="15" t="s">
        <v>1580</v>
      </c>
      <c r="D580" s="14"/>
      <c r="E580" s="187">
        <v>1.7</v>
      </c>
      <c r="F580" s="187">
        <f t="shared" si="99"/>
        <v>101520</v>
      </c>
      <c r="G580" s="187">
        <f t="shared" si="100"/>
        <v>44744</v>
      </c>
      <c r="H580" s="187">
        <v>0.47</v>
      </c>
      <c r="I580" s="187">
        <f t="shared" ref="I580:I643" si="104">K580*277000</f>
        <v>340710</v>
      </c>
      <c r="J580" s="187">
        <f t="shared" ref="J580:J643" si="105">112600*K580</f>
        <v>138498</v>
      </c>
      <c r="K580" s="187">
        <v>1.23</v>
      </c>
      <c r="L580" s="187">
        <f t="shared" si="101"/>
        <v>183242</v>
      </c>
      <c r="M580" s="187">
        <f t="shared" si="102"/>
        <v>442230</v>
      </c>
      <c r="N580" s="187">
        <f t="shared" si="103"/>
        <v>313960.59999999998</v>
      </c>
      <c r="O580" s="187">
        <v>0</v>
      </c>
      <c r="P580" s="187">
        <f t="shared" ref="P580:P643" si="106">H580*210000</f>
        <v>98700</v>
      </c>
      <c r="Q580" s="187">
        <f t="shared" ref="Q580:Q643" si="107">K580*240000</f>
        <v>295200</v>
      </c>
      <c r="R580" s="187">
        <f t="shared" ref="R580:R643" si="108">P580+Q580</f>
        <v>393900</v>
      </c>
      <c r="S580" s="187">
        <f t="shared" ref="S580:S643" si="109">R580-(L580*70%)</f>
        <v>265630.59999999998</v>
      </c>
    </row>
    <row r="581" spans="1:19" ht="39" x14ac:dyDescent="0.5">
      <c r="A581" s="14" t="s">
        <v>49</v>
      </c>
      <c r="B581" s="186">
        <v>803400</v>
      </c>
      <c r="C581" s="15" t="s">
        <v>1581</v>
      </c>
      <c r="D581" s="14"/>
      <c r="E581" s="187">
        <v>1.7</v>
      </c>
      <c r="F581" s="187">
        <f t="shared" si="99"/>
        <v>101520</v>
      </c>
      <c r="G581" s="187">
        <f t="shared" si="100"/>
        <v>44744</v>
      </c>
      <c r="H581" s="187">
        <v>0.47</v>
      </c>
      <c r="I581" s="187">
        <f t="shared" si="104"/>
        <v>340710</v>
      </c>
      <c r="J581" s="187">
        <f t="shared" si="105"/>
        <v>138498</v>
      </c>
      <c r="K581" s="187">
        <v>1.23</v>
      </c>
      <c r="L581" s="187">
        <f t="shared" si="101"/>
        <v>183242</v>
      </c>
      <c r="M581" s="187">
        <f t="shared" si="102"/>
        <v>442230</v>
      </c>
      <c r="N581" s="187">
        <f t="shared" si="103"/>
        <v>313960.59999999998</v>
      </c>
      <c r="O581" s="187">
        <v>0</v>
      </c>
      <c r="P581" s="187">
        <f t="shared" si="106"/>
        <v>98700</v>
      </c>
      <c r="Q581" s="187">
        <f t="shared" si="107"/>
        <v>295200</v>
      </c>
      <c r="R581" s="187">
        <f t="shared" si="108"/>
        <v>393900</v>
      </c>
      <c r="S581" s="187">
        <f t="shared" si="109"/>
        <v>265630.59999999998</v>
      </c>
    </row>
    <row r="582" spans="1:19" ht="39" x14ac:dyDescent="0.5">
      <c r="A582" s="14" t="s">
        <v>49</v>
      </c>
      <c r="B582" s="186">
        <v>803405</v>
      </c>
      <c r="C582" s="15" t="s">
        <v>1582</v>
      </c>
      <c r="D582" s="14"/>
      <c r="E582" s="187">
        <v>1.7</v>
      </c>
      <c r="F582" s="187">
        <f t="shared" si="99"/>
        <v>101520</v>
      </c>
      <c r="G582" s="187">
        <f t="shared" si="100"/>
        <v>44744</v>
      </c>
      <c r="H582" s="187">
        <v>0.47</v>
      </c>
      <c r="I582" s="187">
        <f t="shared" si="104"/>
        <v>340710</v>
      </c>
      <c r="J582" s="187">
        <f t="shared" si="105"/>
        <v>138498</v>
      </c>
      <c r="K582" s="187">
        <v>1.23</v>
      </c>
      <c r="L582" s="187">
        <f t="shared" si="101"/>
        <v>183242</v>
      </c>
      <c r="M582" s="187">
        <f t="shared" si="102"/>
        <v>442230</v>
      </c>
      <c r="N582" s="187">
        <f t="shared" si="103"/>
        <v>313960.59999999998</v>
      </c>
      <c r="O582" s="187">
        <v>0</v>
      </c>
      <c r="P582" s="187">
        <f t="shared" si="106"/>
        <v>98700</v>
      </c>
      <c r="Q582" s="187">
        <f t="shared" si="107"/>
        <v>295200</v>
      </c>
      <c r="R582" s="187">
        <f t="shared" si="108"/>
        <v>393900</v>
      </c>
      <c r="S582" s="187">
        <f t="shared" si="109"/>
        <v>265630.59999999998</v>
      </c>
    </row>
    <row r="583" spans="1:19" ht="39" x14ac:dyDescent="0.5">
      <c r="A583" s="14" t="s">
        <v>49</v>
      </c>
      <c r="B583" s="186">
        <v>803410</v>
      </c>
      <c r="C583" s="15" t="s">
        <v>1583</v>
      </c>
      <c r="D583" s="14"/>
      <c r="E583" s="187">
        <v>1.7</v>
      </c>
      <c r="F583" s="187">
        <f t="shared" si="99"/>
        <v>101520</v>
      </c>
      <c r="G583" s="187">
        <f t="shared" si="100"/>
        <v>44744</v>
      </c>
      <c r="H583" s="187">
        <v>0.47</v>
      </c>
      <c r="I583" s="187">
        <f t="shared" si="104"/>
        <v>340710</v>
      </c>
      <c r="J583" s="187">
        <f t="shared" si="105"/>
        <v>138498</v>
      </c>
      <c r="K583" s="187">
        <v>1.23</v>
      </c>
      <c r="L583" s="187">
        <f t="shared" si="101"/>
        <v>183242</v>
      </c>
      <c r="M583" s="187">
        <f t="shared" si="102"/>
        <v>442230</v>
      </c>
      <c r="N583" s="187">
        <f t="shared" si="103"/>
        <v>313960.59999999998</v>
      </c>
      <c r="O583" s="187">
        <v>0</v>
      </c>
      <c r="P583" s="187">
        <f t="shared" si="106"/>
        <v>98700</v>
      </c>
      <c r="Q583" s="187">
        <f t="shared" si="107"/>
        <v>295200</v>
      </c>
      <c r="R583" s="187">
        <f t="shared" si="108"/>
        <v>393900</v>
      </c>
      <c r="S583" s="187">
        <f t="shared" si="109"/>
        <v>265630.59999999998</v>
      </c>
    </row>
    <row r="584" spans="1:19" ht="19.5" x14ac:dyDescent="0.5">
      <c r="A584" s="14" t="s">
        <v>49</v>
      </c>
      <c r="B584" s="186">
        <v>803415</v>
      </c>
      <c r="C584" s="15" t="s">
        <v>1584</v>
      </c>
      <c r="D584" s="14"/>
      <c r="E584" s="187">
        <v>1.7</v>
      </c>
      <c r="F584" s="187">
        <f t="shared" si="99"/>
        <v>101520</v>
      </c>
      <c r="G584" s="187">
        <f t="shared" si="100"/>
        <v>44744</v>
      </c>
      <c r="H584" s="187">
        <v>0.47</v>
      </c>
      <c r="I584" s="187">
        <f t="shared" si="104"/>
        <v>340710</v>
      </c>
      <c r="J584" s="187">
        <f t="shared" si="105"/>
        <v>138498</v>
      </c>
      <c r="K584" s="187">
        <v>1.23</v>
      </c>
      <c r="L584" s="187">
        <f t="shared" si="101"/>
        <v>183242</v>
      </c>
      <c r="M584" s="187">
        <f t="shared" si="102"/>
        <v>442230</v>
      </c>
      <c r="N584" s="187">
        <f t="shared" si="103"/>
        <v>313960.59999999998</v>
      </c>
      <c r="O584" s="187">
        <v>0</v>
      </c>
      <c r="P584" s="187">
        <f t="shared" si="106"/>
        <v>98700</v>
      </c>
      <c r="Q584" s="187">
        <f t="shared" si="107"/>
        <v>295200</v>
      </c>
      <c r="R584" s="187">
        <f t="shared" si="108"/>
        <v>393900</v>
      </c>
      <c r="S584" s="187">
        <f t="shared" si="109"/>
        <v>265630.59999999998</v>
      </c>
    </row>
    <row r="585" spans="1:19" ht="58.5" x14ac:dyDescent="0.5">
      <c r="A585" s="14" t="s">
        <v>49</v>
      </c>
      <c r="B585" s="186">
        <v>803420</v>
      </c>
      <c r="C585" s="15" t="s">
        <v>1585</v>
      </c>
      <c r="D585" s="14"/>
      <c r="E585" s="187">
        <v>1.7</v>
      </c>
      <c r="F585" s="187">
        <f t="shared" si="99"/>
        <v>101520</v>
      </c>
      <c r="G585" s="187">
        <f t="shared" si="100"/>
        <v>44744</v>
      </c>
      <c r="H585" s="187">
        <v>0.47</v>
      </c>
      <c r="I585" s="187">
        <f t="shared" si="104"/>
        <v>340710</v>
      </c>
      <c r="J585" s="187">
        <f t="shared" si="105"/>
        <v>138498</v>
      </c>
      <c r="K585" s="187">
        <v>1.23</v>
      </c>
      <c r="L585" s="187">
        <f t="shared" si="101"/>
        <v>183242</v>
      </c>
      <c r="M585" s="187">
        <f t="shared" si="102"/>
        <v>442230</v>
      </c>
      <c r="N585" s="187">
        <f t="shared" si="103"/>
        <v>313960.59999999998</v>
      </c>
      <c r="O585" s="187">
        <v>0</v>
      </c>
      <c r="P585" s="187">
        <f t="shared" si="106"/>
        <v>98700</v>
      </c>
      <c r="Q585" s="187">
        <f t="shared" si="107"/>
        <v>295200</v>
      </c>
      <c r="R585" s="187">
        <f t="shared" si="108"/>
        <v>393900</v>
      </c>
      <c r="S585" s="187">
        <f t="shared" si="109"/>
        <v>265630.59999999998</v>
      </c>
    </row>
    <row r="586" spans="1:19" ht="58.5" x14ac:dyDescent="0.5">
      <c r="A586" s="14" t="s">
        <v>49</v>
      </c>
      <c r="B586" s="186">
        <v>803425</v>
      </c>
      <c r="C586" s="15" t="s">
        <v>1586</v>
      </c>
      <c r="D586" s="14"/>
      <c r="E586" s="187">
        <v>2.62</v>
      </c>
      <c r="F586" s="187">
        <f t="shared" si="99"/>
        <v>155520</v>
      </c>
      <c r="G586" s="187">
        <f t="shared" si="100"/>
        <v>68544</v>
      </c>
      <c r="H586" s="187">
        <v>0.72</v>
      </c>
      <c r="I586" s="187">
        <f t="shared" si="104"/>
        <v>526300</v>
      </c>
      <c r="J586" s="187">
        <f t="shared" si="105"/>
        <v>213940</v>
      </c>
      <c r="K586" s="187">
        <v>1.9</v>
      </c>
      <c r="L586" s="187">
        <f t="shared" si="101"/>
        <v>282484</v>
      </c>
      <c r="M586" s="187">
        <f t="shared" si="102"/>
        <v>681820</v>
      </c>
      <c r="N586" s="187">
        <f t="shared" si="103"/>
        <v>484081.2</v>
      </c>
      <c r="O586" s="187">
        <v>0</v>
      </c>
      <c r="P586" s="187">
        <f t="shared" si="106"/>
        <v>151200</v>
      </c>
      <c r="Q586" s="187">
        <f t="shared" si="107"/>
        <v>456000</v>
      </c>
      <c r="R586" s="187">
        <f t="shared" si="108"/>
        <v>607200</v>
      </c>
      <c r="S586" s="187">
        <f t="shared" si="109"/>
        <v>409461.2</v>
      </c>
    </row>
    <row r="587" spans="1:19" ht="58.5" x14ac:dyDescent="0.5">
      <c r="A587" s="14" t="s">
        <v>49</v>
      </c>
      <c r="B587" s="186">
        <v>803426</v>
      </c>
      <c r="C587" s="15" t="s">
        <v>1587</v>
      </c>
      <c r="D587" s="14"/>
      <c r="E587" s="187">
        <v>1.81</v>
      </c>
      <c r="F587" s="187">
        <f t="shared" si="99"/>
        <v>153360</v>
      </c>
      <c r="G587" s="187">
        <f t="shared" si="100"/>
        <v>67592</v>
      </c>
      <c r="H587" s="187">
        <v>0.71</v>
      </c>
      <c r="I587" s="187">
        <f t="shared" si="104"/>
        <v>304700</v>
      </c>
      <c r="J587" s="187">
        <f t="shared" si="105"/>
        <v>123860.00000000001</v>
      </c>
      <c r="K587" s="187">
        <v>1.1000000000000001</v>
      </c>
      <c r="L587" s="187">
        <f t="shared" si="101"/>
        <v>191452</v>
      </c>
      <c r="M587" s="187">
        <f t="shared" si="102"/>
        <v>458060</v>
      </c>
      <c r="N587" s="187">
        <f t="shared" si="103"/>
        <v>324043.59999999998</v>
      </c>
      <c r="O587" s="187">
        <v>0</v>
      </c>
      <c r="P587" s="187">
        <f t="shared" si="106"/>
        <v>149100</v>
      </c>
      <c r="Q587" s="187">
        <f t="shared" si="107"/>
        <v>264000</v>
      </c>
      <c r="R587" s="187">
        <f t="shared" si="108"/>
        <v>413100</v>
      </c>
      <c r="S587" s="187">
        <f t="shared" si="109"/>
        <v>279083.59999999998</v>
      </c>
    </row>
    <row r="588" spans="1:19" ht="39" x14ac:dyDescent="0.5">
      <c r="A588" s="14" t="s">
        <v>49</v>
      </c>
      <c r="B588" s="186">
        <v>803430</v>
      </c>
      <c r="C588" s="15" t="s">
        <v>1588</v>
      </c>
      <c r="D588" s="14"/>
      <c r="E588" s="187">
        <v>1.31</v>
      </c>
      <c r="F588" s="187">
        <f t="shared" si="99"/>
        <v>77760</v>
      </c>
      <c r="G588" s="187">
        <f t="shared" si="100"/>
        <v>34272</v>
      </c>
      <c r="H588" s="187">
        <v>0.36</v>
      </c>
      <c r="I588" s="187">
        <f t="shared" si="104"/>
        <v>263150</v>
      </c>
      <c r="J588" s="187">
        <f t="shared" si="105"/>
        <v>106970</v>
      </c>
      <c r="K588" s="187">
        <v>0.95</v>
      </c>
      <c r="L588" s="187">
        <f t="shared" si="101"/>
        <v>141242</v>
      </c>
      <c r="M588" s="187">
        <f t="shared" si="102"/>
        <v>340910</v>
      </c>
      <c r="N588" s="187">
        <f t="shared" si="103"/>
        <v>242040.6</v>
      </c>
      <c r="O588" s="187">
        <v>0</v>
      </c>
      <c r="P588" s="187">
        <f t="shared" si="106"/>
        <v>75600</v>
      </c>
      <c r="Q588" s="187">
        <f t="shared" si="107"/>
        <v>228000</v>
      </c>
      <c r="R588" s="187">
        <f t="shared" si="108"/>
        <v>303600</v>
      </c>
      <c r="S588" s="187">
        <f t="shared" si="109"/>
        <v>204730.6</v>
      </c>
    </row>
    <row r="589" spans="1:19" ht="39" x14ac:dyDescent="0.5">
      <c r="A589" s="14" t="s">
        <v>49</v>
      </c>
      <c r="B589" s="186">
        <v>803431</v>
      </c>
      <c r="C589" s="15" t="s">
        <v>1589</v>
      </c>
      <c r="D589" s="14"/>
      <c r="E589" s="187">
        <v>1.31</v>
      </c>
      <c r="F589" s="187">
        <f t="shared" si="99"/>
        <v>77760</v>
      </c>
      <c r="G589" s="187">
        <f t="shared" si="100"/>
        <v>34272</v>
      </c>
      <c r="H589" s="187">
        <v>0.36</v>
      </c>
      <c r="I589" s="187">
        <f t="shared" si="104"/>
        <v>263150</v>
      </c>
      <c r="J589" s="187">
        <f t="shared" si="105"/>
        <v>106970</v>
      </c>
      <c r="K589" s="187">
        <v>0.95</v>
      </c>
      <c r="L589" s="187">
        <f t="shared" si="101"/>
        <v>141242</v>
      </c>
      <c r="M589" s="187">
        <f t="shared" si="102"/>
        <v>340910</v>
      </c>
      <c r="N589" s="187">
        <f t="shared" si="103"/>
        <v>242040.6</v>
      </c>
      <c r="O589" s="187">
        <v>0</v>
      </c>
      <c r="P589" s="187">
        <f t="shared" si="106"/>
        <v>75600</v>
      </c>
      <c r="Q589" s="187">
        <f t="shared" si="107"/>
        <v>228000</v>
      </c>
      <c r="R589" s="187">
        <f t="shared" si="108"/>
        <v>303600</v>
      </c>
      <c r="S589" s="187">
        <f t="shared" si="109"/>
        <v>204730.6</v>
      </c>
    </row>
    <row r="590" spans="1:19" ht="39" x14ac:dyDescent="0.5">
      <c r="A590" s="14" t="s">
        <v>49</v>
      </c>
      <c r="B590" s="186">
        <v>803432</v>
      </c>
      <c r="C590" s="15" t="s">
        <v>1590</v>
      </c>
      <c r="D590" s="14"/>
      <c r="E590" s="187">
        <v>1.31</v>
      </c>
      <c r="F590" s="187">
        <f t="shared" si="99"/>
        <v>77760</v>
      </c>
      <c r="G590" s="187">
        <f t="shared" si="100"/>
        <v>34272</v>
      </c>
      <c r="H590" s="187">
        <v>0.36</v>
      </c>
      <c r="I590" s="187">
        <f t="shared" si="104"/>
        <v>263150</v>
      </c>
      <c r="J590" s="187">
        <f t="shared" si="105"/>
        <v>106970</v>
      </c>
      <c r="K590" s="187">
        <v>0.95</v>
      </c>
      <c r="L590" s="187">
        <f t="shared" si="101"/>
        <v>141242</v>
      </c>
      <c r="M590" s="187">
        <f t="shared" si="102"/>
        <v>340910</v>
      </c>
      <c r="N590" s="187">
        <f t="shared" si="103"/>
        <v>242040.6</v>
      </c>
      <c r="O590" s="187">
        <v>0</v>
      </c>
      <c r="P590" s="187">
        <f t="shared" si="106"/>
        <v>75600</v>
      </c>
      <c r="Q590" s="187">
        <f t="shared" si="107"/>
        <v>228000</v>
      </c>
      <c r="R590" s="187">
        <f t="shared" si="108"/>
        <v>303600</v>
      </c>
      <c r="S590" s="187">
        <f t="shared" si="109"/>
        <v>204730.6</v>
      </c>
    </row>
    <row r="591" spans="1:19" ht="19.5" x14ac:dyDescent="0.5">
      <c r="A591" s="14" t="s">
        <v>49</v>
      </c>
      <c r="B591" s="186">
        <v>803435</v>
      </c>
      <c r="C591" s="15" t="s">
        <v>1591</v>
      </c>
      <c r="D591" s="14"/>
      <c r="E591" s="187">
        <v>1.31</v>
      </c>
      <c r="F591" s="187">
        <f t="shared" si="99"/>
        <v>77760</v>
      </c>
      <c r="G591" s="187">
        <f t="shared" si="100"/>
        <v>34272</v>
      </c>
      <c r="H591" s="187">
        <v>0.36</v>
      </c>
      <c r="I591" s="187">
        <f t="shared" si="104"/>
        <v>263150</v>
      </c>
      <c r="J591" s="187">
        <f t="shared" si="105"/>
        <v>106970</v>
      </c>
      <c r="K591" s="187">
        <v>0.95</v>
      </c>
      <c r="L591" s="187">
        <f t="shared" si="101"/>
        <v>141242</v>
      </c>
      <c r="M591" s="187">
        <f t="shared" si="102"/>
        <v>340910</v>
      </c>
      <c r="N591" s="187">
        <f t="shared" si="103"/>
        <v>242040.6</v>
      </c>
      <c r="O591" s="187">
        <v>0</v>
      </c>
      <c r="P591" s="187">
        <f t="shared" si="106"/>
        <v>75600</v>
      </c>
      <c r="Q591" s="187">
        <f t="shared" si="107"/>
        <v>228000</v>
      </c>
      <c r="R591" s="187">
        <f t="shared" si="108"/>
        <v>303600</v>
      </c>
      <c r="S591" s="187">
        <f t="shared" si="109"/>
        <v>204730.6</v>
      </c>
    </row>
    <row r="592" spans="1:19" ht="19.5" x14ac:dyDescent="0.5">
      <c r="A592" s="14" t="s">
        <v>49</v>
      </c>
      <c r="B592" s="186">
        <v>803440</v>
      </c>
      <c r="C592" s="15" t="s">
        <v>1592</v>
      </c>
      <c r="D592" s="14"/>
      <c r="E592" s="187">
        <v>2.62</v>
      </c>
      <c r="F592" s="187">
        <f t="shared" si="99"/>
        <v>155520</v>
      </c>
      <c r="G592" s="187">
        <f t="shared" si="100"/>
        <v>68544</v>
      </c>
      <c r="H592" s="187">
        <v>0.72</v>
      </c>
      <c r="I592" s="187">
        <f t="shared" si="104"/>
        <v>526300</v>
      </c>
      <c r="J592" s="187">
        <f t="shared" si="105"/>
        <v>213940</v>
      </c>
      <c r="K592" s="187">
        <v>1.9</v>
      </c>
      <c r="L592" s="187">
        <f t="shared" si="101"/>
        <v>282484</v>
      </c>
      <c r="M592" s="187">
        <f t="shared" si="102"/>
        <v>681820</v>
      </c>
      <c r="N592" s="187">
        <f t="shared" si="103"/>
        <v>484081.2</v>
      </c>
      <c r="O592" s="187">
        <v>0</v>
      </c>
      <c r="P592" s="187">
        <f t="shared" si="106"/>
        <v>151200</v>
      </c>
      <c r="Q592" s="187">
        <f t="shared" si="107"/>
        <v>456000</v>
      </c>
      <c r="R592" s="187">
        <f t="shared" si="108"/>
        <v>607200</v>
      </c>
      <c r="S592" s="187">
        <f t="shared" si="109"/>
        <v>409461.2</v>
      </c>
    </row>
    <row r="593" spans="1:19" ht="58.5" x14ac:dyDescent="0.5">
      <c r="A593" s="14" t="s">
        <v>49</v>
      </c>
      <c r="B593" s="186">
        <v>803445</v>
      </c>
      <c r="C593" s="15" t="s">
        <v>1593</v>
      </c>
      <c r="D593" s="14"/>
      <c r="E593" s="187">
        <v>0.78999999999999992</v>
      </c>
      <c r="F593" s="187">
        <f t="shared" si="99"/>
        <v>47520</v>
      </c>
      <c r="G593" s="187">
        <f t="shared" si="100"/>
        <v>20944</v>
      </c>
      <c r="H593" s="187">
        <v>0.22</v>
      </c>
      <c r="I593" s="187">
        <f t="shared" si="104"/>
        <v>157890</v>
      </c>
      <c r="J593" s="187">
        <f t="shared" si="105"/>
        <v>64181.999999999993</v>
      </c>
      <c r="K593" s="187">
        <v>0.56999999999999995</v>
      </c>
      <c r="L593" s="187">
        <f t="shared" si="101"/>
        <v>85126</v>
      </c>
      <c r="M593" s="187">
        <f t="shared" si="102"/>
        <v>205410</v>
      </c>
      <c r="N593" s="187">
        <f t="shared" si="103"/>
        <v>145821.79999999999</v>
      </c>
      <c r="O593" s="187">
        <v>0</v>
      </c>
      <c r="P593" s="187">
        <f t="shared" si="106"/>
        <v>46200</v>
      </c>
      <c r="Q593" s="187">
        <f t="shared" si="107"/>
        <v>136800</v>
      </c>
      <c r="R593" s="187">
        <f t="shared" si="108"/>
        <v>183000</v>
      </c>
      <c r="S593" s="187">
        <f t="shared" si="109"/>
        <v>123411.8</v>
      </c>
    </row>
    <row r="594" spans="1:19" ht="39" x14ac:dyDescent="0.5">
      <c r="A594" s="14" t="s">
        <v>49</v>
      </c>
      <c r="B594" s="186">
        <v>803450</v>
      </c>
      <c r="C594" s="15" t="s">
        <v>1594</v>
      </c>
      <c r="D594" s="14"/>
      <c r="E594" s="187">
        <v>2.62</v>
      </c>
      <c r="F594" s="187">
        <f t="shared" si="99"/>
        <v>155520</v>
      </c>
      <c r="G594" s="187">
        <f t="shared" si="100"/>
        <v>68544</v>
      </c>
      <c r="H594" s="187">
        <v>0.72</v>
      </c>
      <c r="I594" s="187">
        <f t="shared" si="104"/>
        <v>526300</v>
      </c>
      <c r="J594" s="187">
        <f t="shared" si="105"/>
        <v>213940</v>
      </c>
      <c r="K594" s="187">
        <v>1.9</v>
      </c>
      <c r="L594" s="187">
        <f t="shared" si="101"/>
        <v>282484</v>
      </c>
      <c r="M594" s="187">
        <f t="shared" si="102"/>
        <v>681820</v>
      </c>
      <c r="N594" s="187">
        <f t="shared" si="103"/>
        <v>484081.2</v>
      </c>
      <c r="O594" s="187">
        <v>0</v>
      </c>
      <c r="P594" s="187">
        <f t="shared" si="106"/>
        <v>151200</v>
      </c>
      <c r="Q594" s="187">
        <f t="shared" si="107"/>
        <v>456000</v>
      </c>
      <c r="R594" s="187">
        <f t="shared" si="108"/>
        <v>607200</v>
      </c>
      <c r="S594" s="187">
        <f t="shared" si="109"/>
        <v>409461.2</v>
      </c>
    </row>
    <row r="595" spans="1:19" ht="58.5" x14ac:dyDescent="0.5">
      <c r="A595" s="14" t="s">
        <v>16</v>
      </c>
      <c r="B595" s="186">
        <v>803455</v>
      </c>
      <c r="C595" s="15" t="s">
        <v>1595</v>
      </c>
      <c r="D595" s="14"/>
      <c r="E595" s="187">
        <v>1.24</v>
      </c>
      <c r="F595" s="187">
        <f t="shared" si="99"/>
        <v>73440</v>
      </c>
      <c r="G595" s="187">
        <f t="shared" si="100"/>
        <v>32368.000000000004</v>
      </c>
      <c r="H595" s="187">
        <v>0.34</v>
      </c>
      <c r="I595" s="187">
        <f t="shared" si="104"/>
        <v>249300</v>
      </c>
      <c r="J595" s="187">
        <f t="shared" si="105"/>
        <v>101340</v>
      </c>
      <c r="K595" s="187">
        <v>0.9</v>
      </c>
      <c r="L595" s="187">
        <f t="shared" si="101"/>
        <v>133708</v>
      </c>
      <c r="M595" s="187">
        <f t="shared" si="102"/>
        <v>322740</v>
      </c>
      <c r="N595" s="187">
        <f t="shared" si="103"/>
        <v>229144.40000000002</v>
      </c>
      <c r="O595" s="187">
        <v>0</v>
      </c>
      <c r="P595" s="187">
        <f t="shared" si="106"/>
        <v>71400</v>
      </c>
      <c r="Q595" s="187">
        <f t="shared" si="107"/>
        <v>216000</v>
      </c>
      <c r="R595" s="187">
        <f t="shared" si="108"/>
        <v>287400</v>
      </c>
      <c r="S595" s="187">
        <f t="shared" si="109"/>
        <v>193804.40000000002</v>
      </c>
    </row>
    <row r="596" spans="1:19" ht="39" x14ac:dyDescent="0.5">
      <c r="A596" s="14" t="s">
        <v>49</v>
      </c>
      <c r="B596" s="186">
        <v>803460</v>
      </c>
      <c r="C596" s="15" t="s">
        <v>1596</v>
      </c>
      <c r="D596" s="14"/>
      <c r="E596" s="187">
        <v>6.57</v>
      </c>
      <c r="F596" s="187">
        <f t="shared" si="99"/>
        <v>390960</v>
      </c>
      <c r="G596" s="187">
        <f t="shared" si="100"/>
        <v>172312</v>
      </c>
      <c r="H596" s="187">
        <v>1.81</v>
      </c>
      <c r="I596" s="187">
        <f t="shared" si="104"/>
        <v>1318520</v>
      </c>
      <c r="J596" s="187">
        <f t="shared" si="105"/>
        <v>535976</v>
      </c>
      <c r="K596" s="187">
        <v>4.76</v>
      </c>
      <c r="L596" s="187">
        <f t="shared" si="101"/>
        <v>708288</v>
      </c>
      <c r="M596" s="187">
        <f t="shared" si="102"/>
        <v>1709480</v>
      </c>
      <c r="N596" s="187">
        <f t="shared" si="103"/>
        <v>1213678.3999999999</v>
      </c>
      <c r="O596" s="187">
        <v>0</v>
      </c>
      <c r="P596" s="187">
        <f t="shared" si="106"/>
        <v>380100</v>
      </c>
      <c r="Q596" s="187">
        <f t="shared" si="107"/>
        <v>1142400</v>
      </c>
      <c r="R596" s="187">
        <f t="shared" si="108"/>
        <v>1522500</v>
      </c>
      <c r="S596" s="187">
        <f t="shared" si="109"/>
        <v>1026698.4</v>
      </c>
    </row>
    <row r="597" spans="1:19" ht="19.5" x14ac:dyDescent="0.5">
      <c r="A597" s="14" t="s">
        <v>16</v>
      </c>
      <c r="B597" s="186">
        <v>803470</v>
      </c>
      <c r="C597" s="15" t="s">
        <v>1597</v>
      </c>
      <c r="D597" s="14"/>
      <c r="E597" s="187">
        <v>22.5</v>
      </c>
      <c r="F597" s="187">
        <f t="shared" si="99"/>
        <v>972000</v>
      </c>
      <c r="G597" s="187">
        <f t="shared" si="100"/>
        <v>428400</v>
      </c>
      <c r="H597" s="187">
        <v>4.5</v>
      </c>
      <c r="I597" s="187">
        <f t="shared" si="104"/>
        <v>4986000</v>
      </c>
      <c r="J597" s="187">
        <f t="shared" si="105"/>
        <v>2026800</v>
      </c>
      <c r="K597" s="187">
        <v>18</v>
      </c>
      <c r="L597" s="187">
        <f t="shared" si="101"/>
        <v>2455200</v>
      </c>
      <c r="M597" s="187">
        <f t="shared" si="102"/>
        <v>5958000</v>
      </c>
      <c r="N597" s="187">
        <f t="shared" si="103"/>
        <v>4239360</v>
      </c>
      <c r="O597" s="187">
        <v>0</v>
      </c>
      <c r="P597" s="187">
        <f t="shared" si="106"/>
        <v>945000</v>
      </c>
      <c r="Q597" s="187">
        <f t="shared" si="107"/>
        <v>4320000</v>
      </c>
      <c r="R597" s="187">
        <f t="shared" si="108"/>
        <v>5265000</v>
      </c>
      <c r="S597" s="187">
        <f t="shared" si="109"/>
        <v>3546360</v>
      </c>
    </row>
    <row r="598" spans="1:19" ht="19.5" x14ac:dyDescent="0.5">
      <c r="A598" s="14" t="s">
        <v>49</v>
      </c>
      <c r="B598" s="186">
        <v>803475</v>
      </c>
      <c r="C598" s="15" t="s">
        <v>1598</v>
      </c>
      <c r="D598" s="14"/>
      <c r="E598" s="187">
        <v>15.77</v>
      </c>
      <c r="F598" s="187">
        <f t="shared" si="99"/>
        <v>937440</v>
      </c>
      <c r="G598" s="187">
        <f t="shared" si="100"/>
        <v>413168</v>
      </c>
      <c r="H598" s="187">
        <v>4.34</v>
      </c>
      <c r="I598" s="187">
        <f t="shared" si="104"/>
        <v>3166110</v>
      </c>
      <c r="J598" s="187">
        <f t="shared" si="105"/>
        <v>1287018</v>
      </c>
      <c r="K598" s="187">
        <v>11.43</v>
      </c>
      <c r="L598" s="187">
        <f t="shared" si="101"/>
        <v>1700186</v>
      </c>
      <c r="M598" s="187">
        <f t="shared" si="102"/>
        <v>4103550</v>
      </c>
      <c r="N598" s="187">
        <f t="shared" si="103"/>
        <v>2913419.8</v>
      </c>
      <c r="O598" s="187">
        <v>0</v>
      </c>
      <c r="P598" s="187">
        <f t="shared" si="106"/>
        <v>911400</v>
      </c>
      <c r="Q598" s="187">
        <f t="shared" si="107"/>
        <v>2743200</v>
      </c>
      <c r="R598" s="187">
        <f t="shared" si="108"/>
        <v>3654600</v>
      </c>
      <c r="S598" s="187">
        <f t="shared" si="109"/>
        <v>2464469.7999999998</v>
      </c>
    </row>
    <row r="599" spans="1:19" ht="39" x14ac:dyDescent="0.5">
      <c r="A599" s="14" t="s">
        <v>49</v>
      </c>
      <c r="B599" s="186">
        <v>803491</v>
      </c>
      <c r="C599" s="15" t="s">
        <v>1599</v>
      </c>
      <c r="D599" s="14"/>
      <c r="E599" s="187">
        <v>1.3</v>
      </c>
      <c r="F599" s="187">
        <f t="shared" si="99"/>
        <v>64800</v>
      </c>
      <c r="G599" s="187">
        <f t="shared" si="100"/>
        <v>28560</v>
      </c>
      <c r="H599" s="187">
        <v>0.3</v>
      </c>
      <c r="I599" s="187">
        <f t="shared" si="104"/>
        <v>277000</v>
      </c>
      <c r="J599" s="187">
        <f t="shared" si="105"/>
        <v>112600</v>
      </c>
      <c r="K599" s="187">
        <v>1</v>
      </c>
      <c r="L599" s="187">
        <f t="shared" si="101"/>
        <v>141160</v>
      </c>
      <c r="M599" s="187">
        <f t="shared" si="102"/>
        <v>341800</v>
      </c>
      <c r="N599" s="187">
        <f t="shared" si="103"/>
        <v>242988</v>
      </c>
      <c r="O599" s="187">
        <v>0</v>
      </c>
      <c r="P599" s="187">
        <f t="shared" si="106"/>
        <v>63000</v>
      </c>
      <c r="Q599" s="187">
        <f t="shared" si="107"/>
        <v>240000</v>
      </c>
      <c r="R599" s="187">
        <f t="shared" si="108"/>
        <v>303000</v>
      </c>
      <c r="S599" s="187">
        <f t="shared" si="109"/>
        <v>204188</v>
      </c>
    </row>
    <row r="600" spans="1:19" ht="39" x14ac:dyDescent="0.5">
      <c r="A600" s="14" t="s">
        <v>49</v>
      </c>
      <c r="B600" s="186">
        <v>803492</v>
      </c>
      <c r="C600" s="15" t="s">
        <v>1600</v>
      </c>
      <c r="D600" s="14"/>
      <c r="E600" s="187">
        <v>1.3</v>
      </c>
      <c r="F600" s="187">
        <f t="shared" si="99"/>
        <v>64800</v>
      </c>
      <c r="G600" s="187">
        <f t="shared" si="100"/>
        <v>28560</v>
      </c>
      <c r="H600" s="187">
        <v>0.3</v>
      </c>
      <c r="I600" s="187">
        <f t="shared" si="104"/>
        <v>277000</v>
      </c>
      <c r="J600" s="187">
        <f t="shared" si="105"/>
        <v>112600</v>
      </c>
      <c r="K600" s="187">
        <v>1</v>
      </c>
      <c r="L600" s="187">
        <f t="shared" si="101"/>
        <v>141160</v>
      </c>
      <c r="M600" s="187">
        <f t="shared" si="102"/>
        <v>341800</v>
      </c>
      <c r="N600" s="187">
        <f t="shared" si="103"/>
        <v>242988</v>
      </c>
      <c r="O600" s="187">
        <v>0</v>
      </c>
      <c r="P600" s="187">
        <f t="shared" si="106"/>
        <v>63000</v>
      </c>
      <c r="Q600" s="187">
        <f t="shared" si="107"/>
        <v>240000</v>
      </c>
      <c r="R600" s="187">
        <f t="shared" si="108"/>
        <v>303000</v>
      </c>
      <c r="S600" s="187">
        <f t="shared" si="109"/>
        <v>204188</v>
      </c>
    </row>
    <row r="601" spans="1:19" ht="39" x14ac:dyDescent="0.5">
      <c r="A601" s="14" t="s">
        <v>49</v>
      </c>
      <c r="B601" s="186">
        <v>803493</v>
      </c>
      <c r="C601" s="15" t="s">
        <v>1601</v>
      </c>
      <c r="D601" s="14"/>
      <c r="E601" s="187">
        <v>2.1</v>
      </c>
      <c r="F601" s="187">
        <f t="shared" si="99"/>
        <v>129600</v>
      </c>
      <c r="G601" s="187">
        <f t="shared" si="100"/>
        <v>57120</v>
      </c>
      <c r="H601" s="187">
        <v>0.6</v>
      </c>
      <c r="I601" s="187">
        <f t="shared" si="104"/>
        <v>415500</v>
      </c>
      <c r="J601" s="187">
        <f t="shared" si="105"/>
        <v>168900</v>
      </c>
      <c r="K601" s="187">
        <v>1.5</v>
      </c>
      <c r="L601" s="187">
        <f t="shared" si="101"/>
        <v>226020</v>
      </c>
      <c r="M601" s="187">
        <f t="shared" si="102"/>
        <v>545100</v>
      </c>
      <c r="N601" s="187">
        <f t="shared" si="103"/>
        <v>386886</v>
      </c>
      <c r="O601" s="187">
        <v>0</v>
      </c>
      <c r="P601" s="187">
        <f t="shared" si="106"/>
        <v>126000</v>
      </c>
      <c r="Q601" s="187">
        <f t="shared" si="107"/>
        <v>360000</v>
      </c>
      <c r="R601" s="187">
        <f t="shared" si="108"/>
        <v>486000</v>
      </c>
      <c r="S601" s="187">
        <f t="shared" si="109"/>
        <v>327786</v>
      </c>
    </row>
    <row r="602" spans="1:19" ht="39" x14ac:dyDescent="0.5">
      <c r="A602" s="14" t="s">
        <v>49</v>
      </c>
      <c r="B602" s="186">
        <v>803494</v>
      </c>
      <c r="C602" s="15" t="s">
        <v>1602</v>
      </c>
      <c r="D602" s="14"/>
      <c r="E602" s="187">
        <v>2.1</v>
      </c>
      <c r="F602" s="187">
        <f t="shared" si="99"/>
        <v>129600</v>
      </c>
      <c r="G602" s="187">
        <f t="shared" si="100"/>
        <v>57120</v>
      </c>
      <c r="H602" s="187">
        <v>0.6</v>
      </c>
      <c r="I602" s="187">
        <f t="shared" si="104"/>
        <v>415500</v>
      </c>
      <c r="J602" s="187">
        <f t="shared" si="105"/>
        <v>168900</v>
      </c>
      <c r="K602" s="187">
        <v>1.5</v>
      </c>
      <c r="L602" s="187">
        <f t="shared" si="101"/>
        <v>226020</v>
      </c>
      <c r="M602" s="187">
        <f t="shared" si="102"/>
        <v>545100</v>
      </c>
      <c r="N602" s="187">
        <f t="shared" si="103"/>
        <v>386886</v>
      </c>
      <c r="O602" s="187">
        <v>0</v>
      </c>
      <c r="P602" s="187">
        <f t="shared" si="106"/>
        <v>126000</v>
      </c>
      <c r="Q602" s="187">
        <f t="shared" si="107"/>
        <v>360000</v>
      </c>
      <c r="R602" s="187">
        <f t="shared" si="108"/>
        <v>486000</v>
      </c>
      <c r="S602" s="187">
        <f t="shared" si="109"/>
        <v>327786</v>
      </c>
    </row>
    <row r="603" spans="1:19" ht="19.5" x14ac:dyDescent="0.5">
      <c r="A603" s="14" t="s">
        <v>49</v>
      </c>
      <c r="B603" s="186">
        <v>803495</v>
      </c>
      <c r="C603" s="15" t="s">
        <v>1603</v>
      </c>
      <c r="D603" s="14"/>
      <c r="E603" s="187">
        <v>1.28</v>
      </c>
      <c r="F603" s="187">
        <f t="shared" si="99"/>
        <v>75600</v>
      </c>
      <c r="G603" s="187">
        <f t="shared" si="100"/>
        <v>33320</v>
      </c>
      <c r="H603" s="187">
        <v>0.35</v>
      </c>
      <c r="I603" s="187">
        <f t="shared" si="104"/>
        <v>257610</v>
      </c>
      <c r="J603" s="187">
        <f t="shared" si="105"/>
        <v>104718</v>
      </c>
      <c r="K603" s="187">
        <v>0.93</v>
      </c>
      <c r="L603" s="187">
        <f t="shared" si="101"/>
        <v>138038</v>
      </c>
      <c r="M603" s="187">
        <f t="shared" si="102"/>
        <v>333210</v>
      </c>
      <c r="N603" s="187">
        <f t="shared" si="103"/>
        <v>236583.40000000002</v>
      </c>
      <c r="O603" s="187">
        <v>0</v>
      </c>
      <c r="P603" s="187">
        <f t="shared" si="106"/>
        <v>73500</v>
      </c>
      <c r="Q603" s="187">
        <f t="shared" si="107"/>
        <v>223200</v>
      </c>
      <c r="R603" s="187">
        <f t="shared" si="108"/>
        <v>296700</v>
      </c>
      <c r="S603" s="187">
        <f t="shared" si="109"/>
        <v>200073.40000000002</v>
      </c>
    </row>
    <row r="604" spans="1:19" ht="19.5" x14ac:dyDescent="0.5">
      <c r="A604" s="14" t="s">
        <v>49</v>
      </c>
      <c r="B604" s="186">
        <v>803496</v>
      </c>
      <c r="C604" s="15" t="s">
        <v>1604</v>
      </c>
      <c r="D604" s="14"/>
      <c r="E604" s="187">
        <v>1.28</v>
      </c>
      <c r="F604" s="187">
        <f t="shared" si="99"/>
        <v>75600</v>
      </c>
      <c r="G604" s="187">
        <f t="shared" si="100"/>
        <v>33320</v>
      </c>
      <c r="H604" s="187">
        <v>0.35</v>
      </c>
      <c r="I604" s="187">
        <f t="shared" si="104"/>
        <v>257610</v>
      </c>
      <c r="J604" s="187">
        <f t="shared" si="105"/>
        <v>104718</v>
      </c>
      <c r="K604" s="187">
        <v>0.93</v>
      </c>
      <c r="L604" s="187">
        <f t="shared" si="101"/>
        <v>138038</v>
      </c>
      <c r="M604" s="187">
        <f t="shared" si="102"/>
        <v>333210</v>
      </c>
      <c r="N604" s="187">
        <f t="shared" si="103"/>
        <v>236583.40000000002</v>
      </c>
      <c r="O604" s="187">
        <v>0</v>
      </c>
      <c r="P604" s="187">
        <f t="shared" si="106"/>
        <v>73500</v>
      </c>
      <c r="Q604" s="187">
        <f t="shared" si="107"/>
        <v>223200</v>
      </c>
      <c r="R604" s="187">
        <f t="shared" si="108"/>
        <v>296700</v>
      </c>
      <c r="S604" s="187">
        <f t="shared" si="109"/>
        <v>200073.40000000002</v>
      </c>
    </row>
    <row r="605" spans="1:19" ht="19.5" x14ac:dyDescent="0.5">
      <c r="A605" s="14" t="s">
        <v>49</v>
      </c>
      <c r="B605" s="186">
        <v>803497</v>
      </c>
      <c r="C605" s="15" t="s">
        <v>1605</v>
      </c>
      <c r="D605" s="14"/>
      <c r="E605" s="187">
        <v>1.28</v>
      </c>
      <c r="F605" s="187">
        <f t="shared" si="99"/>
        <v>75600</v>
      </c>
      <c r="G605" s="187">
        <f t="shared" si="100"/>
        <v>33320</v>
      </c>
      <c r="H605" s="187">
        <v>0.35</v>
      </c>
      <c r="I605" s="187">
        <f t="shared" si="104"/>
        <v>257610</v>
      </c>
      <c r="J605" s="187">
        <f t="shared" si="105"/>
        <v>104718</v>
      </c>
      <c r="K605" s="187">
        <v>0.93</v>
      </c>
      <c r="L605" s="187">
        <f t="shared" si="101"/>
        <v>138038</v>
      </c>
      <c r="M605" s="187">
        <f t="shared" si="102"/>
        <v>333210</v>
      </c>
      <c r="N605" s="187">
        <f t="shared" si="103"/>
        <v>236583.40000000002</v>
      </c>
      <c r="O605" s="187">
        <v>0</v>
      </c>
      <c r="P605" s="187">
        <f t="shared" si="106"/>
        <v>73500</v>
      </c>
      <c r="Q605" s="187">
        <f t="shared" si="107"/>
        <v>223200</v>
      </c>
      <c r="R605" s="187">
        <f t="shared" si="108"/>
        <v>296700</v>
      </c>
      <c r="S605" s="187">
        <f t="shared" si="109"/>
        <v>200073.40000000002</v>
      </c>
    </row>
    <row r="606" spans="1:19" ht="19.5" x14ac:dyDescent="0.5">
      <c r="A606" s="14" t="s">
        <v>49</v>
      </c>
      <c r="B606" s="186">
        <v>803500</v>
      </c>
      <c r="C606" s="15" t="s">
        <v>1606</v>
      </c>
      <c r="D606" s="14"/>
      <c r="E606" s="187">
        <v>2.2799999999999998</v>
      </c>
      <c r="F606" s="187">
        <f t="shared" si="99"/>
        <v>136080</v>
      </c>
      <c r="G606" s="187">
        <f t="shared" si="100"/>
        <v>59976</v>
      </c>
      <c r="H606" s="187">
        <v>0.63</v>
      </c>
      <c r="I606" s="187">
        <f t="shared" si="104"/>
        <v>457050</v>
      </c>
      <c r="J606" s="187">
        <f t="shared" si="105"/>
        <v>185790</v>
      </c>
      <c r="K606" s="187">
        <v>1.65</v>
      </c>
      <c r="L606" s="187">
        <f t="shared" si="101"/>
        <v>245766</v>
      </c>
      <c r="M606" s="187">
        <f t="shared" si="102"/>
        <v>593130</v>
      </c>
      <c r="N606" s="187">
        <f t="shared" si="103"/>
        <v>421093.80000000005</v>
      </c>
      <c r="O606" s="187">
        <v>0</v>
      </c>
      <c r="P606" s="187">
        <f t="shared" si="106"/>
        <v>132300</v>
      </c>
      <c r="Q606" s="187">
        <f t="shared" si="107"/>
        <v>396000</v>
      </c>
      <c r="R606" s="187">
        <f t="shared" si="108"/>
        <v>528300</v>
      </c>
      <c r="S606" s="187">
        <f t="shared" si="109"/>
        <v>356263.80000000005</v>
      </c>
    </row>
    <row r="607" spans="1:19" ht="19.5" x14ac:dyDescent="0.5">
      <c r="A607" s="14" t="s">
        <v>16</v>
      </c>
      <c r="B607" s="186">
        <v>803505</v>
      </c>
      <c r="C607" s="15" t="s">
        <v>1607</v>
      </c>
      <c r="D607" s="14"/>
      <c r="E607" s="187">
        <v>1.26</v>
      </c>
      <c r="F607" s="187">
        <f t="shared" si="99"/>
        <v>75600</v>
      </c>
      <c r="G607" s="187">
        <f t="shared" si="100"/>
        <v>33320</v>
      </c>
      <c r="H607" s="187">
        <v>0.35</v>
      </c>
      <c r="I607" s="187">
        <f t="shared" si="104"/>
        <v>252070</v>
      </c>
      <c r="J607" s="187">
        <f t="shared" si="105"/>
        <v>102466</v>
      </c>
      <c r="K607" s="187">
        <v>0.91</v>
      </c>
      <c r="L607" s="187">
        <f t="shared" si="101"/>
        <v>135786</v>
      </c>
      <c r="M607" s="187">
        <f t="shared" si="102"/>
        <v>327670</v>
      </c>
      <c r="N607" s="187">
        <f t="shared" si="103"/>
        <v>232619.8</v>
      </c>
      <c r="O607" s="187">
        <v>0</v>
      </c>
      <c r="P607" s="187">
        <f t="shared" si="106"/>
        <v>73500</v>
      </c>
      <c r="Q607" s="187">
        <f t="shared" si="107"/>
        <v>218400</v>
      </c>
      <c r="R607" s="187">
        <f t="shared" si="108"/>
        <v>291900</v>
      </c>
      <c r="S607" s="187">
        <f t="shared" si="109"/>
        <v>196849.8</v>
      </c>
    </row>
    <row r="608" spans="1:19" ht="39" x14ac:dyDescent="0.5">
      <c r="A608" s="14" t="s">
        <v>49</v>
      </c>
      <c r="B608" s="186">
        <v>803510</v>
      </c>
      <c r="C608" s="15" t="s">
        <v>1608</v>
      </c>
      <c r="D608" s="14"/>
      <c r="E608" s="187">
        <v>8</v>
      </c>
      <c r="F608" s="187">
        <f t="shared" si="99"/>
        <v>475200.00000000006</v>
      </c>
      <c r="G608" s="187">
        <f t="shared" si="100"/>
        <v>209440.00000000003</v>
      </c>
      <c r="H608" s="187">
        <v>2.2000000000000002</v>
      </c>
      <c r="I608" s="187">
        <f t="shared" si="104"/>
        <v>1606600</v>
      </c>
      <c r="J608" s="187">
        <f t="shared" si="105"/>
        <v>653080</v>
      </c>
      <c r="K608" s="187">
        <v>5.8</v>
      </c>
      <c r="L608" s="187">
        <f t="shared" si="101"/>
        <v>862520</v>
      </c>
      <c r="M608" s="187">
        <f t="shared" si="102"/>
        <v>2081800</v>
      </c>
      <c r="N608" s="187">
        <f t="shared" si="103"/>
        <v>1478036</v>
      </c>
      <c r="O608" s="187">
        <v>0</v>
      </c>
      <c r="P608" s="187">
        <f t="shared" si="106"/>
        <v>462000.00000000006</v>
      </c>
      <c r="Q608" s="187">
        <f t="shared" si="107"/>
        <v>1392000</v>
      </c>
      <c r="R608" s="187">
        <f t="shared" si="108"/>
        <v>1854000</v>
      </c>
      <c r="S608" s="187">
        <f t="shared" si="109"/>
        <v>1250236</v>
      </c>
    </row>
    <row r="609" spans="1:19" ht="39" x14ac:dyDescent="0.5">
      <c r="A609" s="14" t="s">
        <v>49</v>
      </c>
      <c r="B609" s="186">
        <v>803515</v>
      </c>
      <c r="C609" s="15" t="s">
        <v>1609</v>
      </c>
      <c r="D609" s="14"/>
      <c r="E609" s="187">
        <v>2.29</v>
      </c>
      <c r="F609" s="187">
        <f t="shared" si="99"/>
        <v>136080</v>
      </c>
      <c r="G609" s="187">
        <f t="shared" si="100"/>
        <v>59976</v>
      </c>
      <c r="H609" s="187">
        <v>0.63</v>
      </c>
      <c r="I609" s="187">
        <f t="shared" si="104"/>
        <v>459820</v>
      </c>
      <c r="J609" s="187">
        <f t="shared" si="105"/>
        <v>186916</v>
      </c>
      <c r="K609" s="187">
        <v>1.66</v>
      </c>
      <c r="L609" s="187">
        <f t="shared" si="101"/>
        <v>246892</v>
      </c>
      <c r="M609" s="187">
        <f t="shared" si="102"/>
        <v>595900</v>
      </c>
      <c r="N609" s="187">
        <f t="shared" si="103"/>
        <v>423075.6</v>
      </c>
      <c r="O609" s="187">
        <v>0</v>
      </c>
      <c r="P609" s="187">
        <f t="shared" si="106"/>
        <v>132300</v>
      </c>
      <c r="Q609" s="187">
        <f t="shared" si="107"/>
        <v>398400</v>
      </c>
      <c r="R609" s="187">
        <f t="shared" si="108"/>
        <v>530700</v>
      </c>
      <c r="S609" s="187">
        <f t="shared" si="109"/>
        <v>357875.6</v>
      </c>
    </row>
    <row r="610" spans="1:19" ht="39" x14ac:dyDescent="0.5">
      <c r="A610" s="14" t="s">
        <v>49</v>
      </c>
      <c r="B610" s="186">
        <v>803520</v>
      </c>
      <c r="C610" s="15" t="s">
        <v>1610</v>
      </c>
      <c r="D610" s="14"/>
      <c r="E610" s="187">
        <v>1.37</v>
      </c>
      <c r="F610" s="187">
        <f t="shared" si="99"/>
        <v>82080</v>
      </c>
      <c r="G610" s="187">
        <f t="shared" si="100"/>
        <v>36176</v>
      </c>
      <c r="H610" s="187">
        <v>0.38</v>
      </c>
      <c r="I610" s="187">
        <f t="shared" si="104"/>
        <v>274230</v>
      </c>
      <c r="J610" s="187">
        <f t="shared" si="105"/>
        <v>111474</v>
      </c>
      <c r="K610" s="187">
        <v>0.99</v>
      </c>
      <c r="L610" s="187">
        <f t="shared" si="101"/>
        <v>147650</v>
      </c>
      <c r="M610" s="187">
        <f t="shared" si="102"/>
        <v>356310</v>
      </c>
      <c r="N610" s="187">
        <f t="shared" si="103"/>
        <v>252955</v>
      </c>
      <c r="O610" s="187">
        <v>0</v>
      </c>
      <c r="P610" s="187">
        <f t="shared" si="106"/>
        <v>79800</v>
      </c>
      <c r="Q610" s="187">
        <f t="shared" si="107"/>
        <v>237600</v>
      </c>
      <c r="R610" s="187">
        <f t="shared" si="108"/>
        <v>317400</v>
      </c>
      <c r="S610" s="187">
        <f t="shared" si="109"/>
        <v>214045</v>
      </c>
    </row>
    <row r="611" spans="1:19" ht="39" x14ac:dyDescent="0.5">
      <c r="A611" s="14" t="s">
        <v>49</v>
      </c>
      <c r="B611" s="186">
        <v>803525</v>
      </c>
      <c r="C611" s="15" t="s">
        <v>1611</v>
      </c>
      <c r="D611" s="14"/>
      <c r="E611" s="187">
        <v>4.1099999999999994</v>
      </c>
      <c r="F611" s="187">
        <f t="shared" si="99"/>
        <v>244079.99999999997</v>
      </c>
      <c r="G611" s="187">
        <f t="shared" si="100"/>
        <v>107575.99999999999</v>
      </c>
      <c r="H611" s="187">
        <v>1.1299999999999999</v>
      </c>
      <c r="I611" s="187">
        <f t="shared" si="104"/>
        <v>825460</v>
      </c>
      <c r="J611" s="187">
        <f t="shared" si="105"/>
        <v>335548</v>
      </c>
      <c r="K611" s="187">
        <v>2.98</v>
      </c>
      <c r="L611" s="187">
        <f t="shared" si="101"/>
        <v>443124</v>
      </c>
      <c r="M611" s="187">
        <f t="shared" si="102"/>
        <v>1069540</v>
      </c>
      <c r="N611" s="187">
        <f t="shared" si="103"/>
        <v>759353.2</v>
      </c>
      <c r="O611" s="187">
        <v>0</v>
      </c>
      <c r="P611" s="187">
        <f t="shared" si="106"/>
        <v>237299.99999999997</v>
      </c>
      <c r="Q611" s="187">
        <f t="shared" si="107"/>
        <v>715200</v>
      </c>
      <c r="R611" s="187">
        <f t="shared" si="108"/>
        <v>952500</v>
      </c>
      <c r="S611" s="187">
        <f t="shared" si="109"/>
        <v>642313.19999999995</v>
      </c>
    </row>
    <row r="612" spans="1:19" ht="39" x14ac:dyDescent="0.5">
      <c r="A612" s="14" t="s">
        <v>49</v>
      </c>
      <c r="B612" s="186">
        <v>803530</v>
      </c>
      <c r="C612" s="15" t="s">
        <v>1612</v>
      </c>
      <c r="D612" s="14"/>
      <c r="E612" s="187">
        <v>9.14</v>
      </c>
      <c r="F612" s="187">
        <f t="shared" si="99"/>
        <v>542160</v>
      </c>
      <c r="G612" s="187">
        <f t="shared" si="100"/>
        <v>238951.99999999997</v>
      </c>
      <c r="H612" s="187">
        <v>2.5099999999999998</v>
      </c>
      <c r="I612" s="187">
        <f t="shared" si="104"/>
        <v>1836510</v>
      </c>
      <c r="J612" s="187">
        <f t="shared" si="105"/>
        <v>746538</v>
      </c>
      <c r="K612" s="187">
        <v>6.63</v>
      </c>
      <c r="L612" s="187">
        <f t="shared" si="101"/>
        <v>985490</v>
      </c>
      <c r="M612" s="187">
        <f t="shared" si="102"/>
        <v>2378670</v>
      </c>
      <c r="N612" s="187">
        <f t="shared" si="103"/>
        <v>1688827</v>
      </c>
      <c r="O612" s="187">
        <v>0</v>
      </c>
      <c r="P612" s="187">
        <f t="shared" si="106"/>
        <v>527100</v>
      </c>
      <c r="Q612" s="187">
        <f t="shared" si="107"/>
        <v>1591200</v>
      </c>
      <c r="R612" s="187">
        <f t="shared" si="108"/>
        <v>2118300</v>
      </c>
      <c r="S612" s="187">
        <f t="shared" si="109"/>
        <v>1428457</v>
      </c>
    </row>
    <row r="613" spans="1:19" ht="39" x14ac:dyDescent="0.5">
      <c r="A613" s="14" t="s">
        <v>49</v>
      </c>
      <c r="B613" s="186">
        <v>803531</v>
      </c>
      <c r="C613" s="15" t="s">
        <v>1613</v>
      </c>
      <c r="D613" s="14"/>
      <c r="E613" s="187">
        <v>4.9000000000000004</v>
      </c>
      <c r="F613" s="187">
        <f t="shared" si="99"/>
        <v>86400</v>
      </c>
      <c r="G613" s="187">
        <f t="shared" si="100"/>
        <v>38080</v>
      </c>
      <c r="H613" s="187">
        <v>0.4</v>
      </c>
      <c r="I613" s="187">
        <f t="shared" si="104"/>
        <v>1246500</v>
      </c>
      <c r="J613" s="187">
        <f t="shared" si="105"/>
        <v>506700</v>
      </c>
      <c r="K613" s="187">
        <v>4.5</v>
      </c>
      <c r="L613" s="187">
        <f t="shared" si="101"/>
        <v>544780</v>
      </c>
      <c r="M613" s="187">
        <f t="shared" si="102"/>
        <v>1332900</v>
      </c>
      <c r="N613" s="187">
        <f t="shared" si="103"/>
        <v>951554</v>
      </c>
      <c r="O613" s="187">
        <v>0</v>
      </c>
      <c r="P613" s="187">
        <f t="shared" si="106"/>
        <v>84000</v>
      </c>
      <c r="Q613" s="187">
        <f t="shared" si="107"/>
        <v>1080000</v>
      </c>
      <c r="R613" s="187">
        <f t="shared" si="108"/>
        <v>1164000</v>
      </c>
      <c r="S613" s="187">
        <f t="shared" si="109"/>
        <v>782654</v>
      </c>
    </row>
    <row r="614" spans="1:19" ht="39" x14ac:dyDescent="0.5">
      <c r="A614" s="14" t="s">
        <v>49</v>
      </c>
      <c r="B614" s="186">
        <v>803532</v>
      </c>
      <c r="C614" s="15" t="s">
        <v>1614</v>
      </c>
      <c r="D614" s="14"/>
      <c r="E614" s="187">
        <v>1.8</v>
      </c>
      <c r="F614" s="187">
        <f t="shared" si="99"/>
        <v>64800</v>
      </c>
      <c r="G614" s="187">
        <f t="shared" si="100"/>
        <v>28560</v>
      </c>
      <c r="H614" s="187">
        <v>0.3</v>
      </c>
      <c r="I614" s="187">
        <f t="shared" si="104"/>
        <v>415500</v>
      </c>
      <c r="J614" s="187">
        <f t="shared" si="105"/>
        <v>168900</v>
      </c>
      <c r="K614" s="187">
        <v>1.5</v>
      </c>
      <c r="L614" s="187">
        <f t="shared" si="101"/>
        <v>197460</v>
      </c>
      <c r="M614" s="187">
        <f t="shared" si="102"/>
        <v>480300</v>
      </c>
      <c r="N614" s="187">
        <f t="shared" si="103"/>
        <v>342078</v>
      </c>
      <c r="O614" s="187">
        <v>0</v>
      </c>
      <c r="P614" s="187">
        <f t="shared" si="106"/>
        <v>63000</v>
      </c>
      <c r="Q614" s="187">
        <f t="shared" si="107"/>
        <v>360000</v>
      </c>
      <c r="R614" s="187">
        <f t="shared" si="108"/>
        <v>423000</v>
      </c>
      <c r="S614" s="187">
        <f t="shared" si="109"/>
        <v>284778</v>
      </c>
    </row>
    <row r="615" spans="1:19" ht="19.5" x14ac:dyDescent="0.5">
      <c r="A615" s="14" t="s">
        <v>49</v>
      </c>
      <c r="B615" s="186">
        <v>803535</v>
      </c>
      <c r="C615" s="15" t="s">
        <v>1615</v>
      </c>
      <c r="D615" s="14"/>
      <c r="E615" s="187">
        <v>6.8599999999999994</v>
      </c>
      <c r="F615" s="187">
        <f t="shared" si="99"/>
        <v>408240</v>
      </c>
      <c r="G615" s="187">
        <f t="shared" si="100"/>
        <v>179928</v>
      </c>
      <c r="H615" s="187">
        <v>1.89</v>
      </c>
      <c r="I615" s="187">
        <f t="shared" si="104"/>
        <v>1376690</v>
      </c>
      <c r="J615" s="187">
        <f t="shared" si="105"/>
        <v>559622</v>
      </c>
      <c r="K615" s="187">
        <v>4.97</v>
      </c>
      <c r="L615" s="187">
        <f t="shared" si="101"/>
        <v>739550</v>
      </c>
      <c r="M615" s="187">
        <f t="shared" si="102"/>
        <v>1784930</v>
      </c>
      <c r="N615" s="187">
        <f t="shared" si="103"/>
        <v>1267245</v>
      </c>
      <c r="O615" s="187">
        <v>0</v>
      </c>
      <c r="P615" s="187">
        <f t="shared" si="106"/>
        <v>396900</v>
      </c>
      <c r="Q615" s="187">
        <f t="shared" si="107"/>
        <v>1192800</v>
      </c>
      <c r="R615" s="187">
        <f t="shared" si="108"/>
        <v>1589700</v>
      </c>
      <c r="S615" s="187">
        <f t="shared" si="109"/>
        <v>1072015</v>
      </c>
    </row>
    <row r="616" spans="1:19" ht="19.5" x14ac:dyDescent="0.5">
      <c r="A616" s="14" t="s">
        <v>49</v>
      </c>
      <c r="B616" s="186">
        <v>803540</v>
      </c>
      <c r="C616" s="15" t="s">
        <v>1616</v>
      </c>
      <c r="D616" s="14"/>
      <c r="E616" s="187">
        <v>6.8599999999999994</v>
      </c>
      <c r="F616" s="187">
        <f t="shared" si="99"/>
        <v>408240</v>
      </c>
      <c r="G616" s="187">
        <f t="shared" si="100"/>
        <v>179928</v>
      </c>
      <c r="H616" s="187">
        <v>1.89</v>
      </c>
      <c r="I616" s="187">
        <f t="shared" si="104"/>
        <v>1376690</v>
      </c>
      <c r="J616" s="187">
        <f t="shared" si="105"/>
        <v>559622</v>
      </c>
      <c r="K616" s="187">
        <v>4.97</v>
      </c>
      <c r="L616" s="187">
        <f t="shared" si="101"/>
        <v>739550</v>
      </c>
      <c r="M616" s="187">
        <f t="shared" si="102"/>
        <v>1784930</v>
      </c>
      <c r="N616" s="187">
        <f t="shared" si="103"/>
        <v>1267245</v>
      </c>
      <c r="O616" s="187">
        <v>0</v>
      </c>
      <c r="P616" s="187">
        <f t="shared" si="106"/>
        <v>396900</v>
      </c>
      <c r="Q616" s="187">
        <f t="shared" si="107"/>
        <v>1192800</v>
      </c>
      <c r="R616" s="187">
        <f t="shared" si="108"/>
        <v>1589700</v>
      </c>
      <c r="S616" s="187">
        <f t="shared" si="109"/>
        <v>1072015</v>
      </c>
    </row>
    <row r="617" spans="1:19" ht="39" x14ac:dyDescent="0.5">
      <c r="A617" s="14" t="s">
        <v>49</v>
      </c>
      <c r="B617" s="186">
        <v>803545</v>
      </c>
      <c r="C617" s="15" t="s">
        <v>1617</v>
      </c>
      <c r="D617" s="14"/>
      <c r="E617" s="187">
        <v>1.37</v>
      </c>
      <c r="F617" s="187">
        <f t="shared" si="99"/>
        <v>82080</v>
      </c>
      <c r="G617" s="187">
        <f t="shared" si="100"/>
        <v>36176</v>
      </c>
      <c r="H617" s="187">
        <v>0.38</v>
      </c>
      <c r="I617" s="187">
        <f t="shared" si="104"/>
        <v>274230</v>
      </c>
      <c r="J617" s="187">
        <f t="shared" si="105"/>
        <v>111474</v>
      </c>
      <c r="K617" s="187">
        <v>0.99</v>
      </c>
      <c r="L617" s="187">
        <f t="shared" si="101"/>
        <v>147650</v>
      </c>
      <c r="M617" s="187">
        <f t="shared" si="102"/>
        <v>356310</v>
      </c>
      <c r="N617" s="187">
        <f t="shared" si="103"/>
        <v>252955</v>
      </c>
      <c r="O617" s="187">
        <v>0</v>
      </c>
      <c r="P617" s="187">
        <f t="shared" si="106"/>
        <v>79800</v>
      </c>
      <c r="Q617" s="187">
        <f t="shared" si="107"/>
        <v>237600</v>
      </c>
      <c r="R617" s="187">
        <f t="shared" si="108"/>
        <v>317400</v>
      </c>
      <c r="S617" s="187">
        <f t="shared" si="109"/>
        <v>214045</v>
      </c>
    </row>
    <row r="618" spans="1:19" ht="19.5" x14ac:dyDescent="0.5">
      <c r="A618" s="14" t="s">
        <v>49</v>
      </c>
      <c r="B618" s="186">
        <v>803550</v>
      </c>
      <c r="C618" s="15" t="s">
        <v>1618</v>
      </c>
      <c r="D618" s="14"/>
      <c r="E618" s="187">
        <v>2.15</v>
      </c>
      <c r="F618" s="187">
        <f t="shared" si="99"/>
        <v>127440</v>
      </c>
      <c r="G618" s="187">
        <f t="shared" si="100"/>
        <v>56168</v>
      </c>
      <c r="H618" s="187">
        <v>0.59</v>
      </c>
      <c r="I618" s="187">
        <f t="shared" si="104"/>
        <v>432120</v>
      </c>
      <c r="J618" s="187">
        <f t="shared" si="105"/>
        <v>175656</v>
      </c>
      <c r="K618" s="187">
        <v>1.56</v>
      </c>
      <c r="L618" s="187">
        <f t="shared" si="101"/>
        <v>231824</v>
      </c>
      <c r="M618" s="187">
        <f t="shared" si="102"/>
        <v>559560</v>
      </c>
      <c r="N618" s="187">
        <f t="shared" si="103"/>
        <v>397283.2</v>
      </c>
      <c r="O618" s="187">
        <v>0</v>
      </c>
      <c r="P618" s="187">
        <f t="shared" si="106"/>
        <v>123900</v>
      </c>
      <c r="Q618" s="187">
        <f t="shared" si="107"/>
        <v>374400</v>
      </c>
      <c r="R618" s="187">
        <f t="shared" si="108"/>
        <v>498300</v>
      </c>
      <c r="S618" s="187">
        <f t="shared" si="109"/>
        <v>336023.2</v>
      </c>
    </row>
    <row r="619" spans="1:19" ht="19.5" x14ac:dyDescent="0.5">
      <c r="A619" s="14" t="s">
        <v>49</v>
      </c>
      <c r="B619" s="186">
        <v>803551</v>
      </c>
      <c r="C619" s="15" t="s">
        <v>1619</v>
      </c>
      <c r="D619" s="14"/>
      <c r="E619" s="187">
        <v>2.15</v>
      </c>
      <c r="F619" s="187">
        <f t="shared" si="99"/>
        <v>127440</v>
      </c>
      <c r="G619" s="187">
        <f t="shared" si="100"/>
        <v>56168</v>
      </c>
      <c r="H619" s="187">
        <v>0.59</v>
      </c>
      <c r="I619" s="187">
        <f t="shared" si="104"/>
        <v>432120</v>
      </c>
      <c r="J619" s="187">
        <f t="shared" si="105"/>
        <v>175656</v>
      </c>
      <c r="K619" s="187">
        <v>1.56</v>
      </c>
      <c r="L619" s="187">
        <f t="shared" si="101"/>
        <v>231824</v>
      </c>
      <c r="M619" s="187">
        <f t="shared" si="102"/>
        <v>559560</v>
      </c>
      <c r="N619" s="187">
        <f t="shared" si="103"/>
        <v>397283.2</v>
      </c>
      <c r="O619" s="187">
        <v>0</v>
      </c>
      <c r="P619" s="187">
        <f t="shared" si="106"/>
        <v>123900</v>
      </c>
      <c r="Q619" s="187">
        <f t="shared" si="107"/>
        <v>374400</v>
      </c>
      <c r="R619" s="187">
        <f t="shared" si="108"/>
        <v>498300</v>
      </c>
      <c r="S619" s="187">
        <f t="shared" si="109"/>
        <v>336023.2</v>
      </c>
    </row>
    <row r="620" spans="1:19" ht="58.5" x14ac:dyDescent="0.5">
      <c r="A620" s="14" t="s">
        <v>49</v>
      </c>
      <c r="B620" s="186">
        <v>803555</v>
      </c>
      <c r="C620" s="15" t="s">
        <v>1620</v>
      </c>
      <c r="D620" s="14"/>
      <c r="E620" s="187">
        <v>3.35</v>
      </c>
      <c r="F620" s="187">
        <f t="shared" si="99"/>
        <v>54000</v>
      </c>
      <c r="G620" s="187">
        <f t="shared" si="100"/>
        <v>23800</v>
      </c>
      <c r="H620" s="187">
        <v>0.25</v>
      </c>
      <c r="I620" s="187">
        <f t="shared" si="104"/>
        <v>858700</v>
      </c>
      <c r="J620" s="187">
        <f t="shared" si="105"/>
        <v>349060</v>
      </c>
      <c r="K620" s="187">
        <v>3.1</v>
      </c>
      <c r="L620" s="187">
        <f t="shared" si="101"/>
        <v>372860</v>
      </c>
      <c r="M620" s="187">
        <f t="shared" si="102"/>
        <v>912700</v>
      </c>
      <c r="N620" s="187">
        <f t="shared" si="103"/>
        <v>651698</v>
      </c>
      <c r="O620" s="187">
        <v>0</v>
      </c>
      <c r="P620" s="187">
        <f t="shared" si="106"/>
        <v>52500</v>
      </c>
      <c r="Q620" s="187">
        <f t="shared" si="107"/>
        <v>744000</v>
      </c>
      <c r="R620" s="187">
        <f t="shared" si="108"/>
        <v>796500</v>
      </c>
      <c r="S620" s="187">
        <f t="shared" si="109"/>
        <v>535498</v>
      </c>
    </row>
    <row r="621" spans="1:19" ht="19.5" x14ac:dyDescent="0.5">
      <c r="A621" s="14" t="s">
        <v>49</v>
      </c>
      <c r="B621" s="186">
        <v>803560</v>
      </c>
      <c r="C621" s="15" t="s">
        <v>1621</v>
      </c>
      <c r="D621" s="14"/>
      <c r="E621" s="187">
        <v>2</v>
      </c>
      <c r="F621" s="187">
        <f t="shared" si="99"/>
        <v>118800.00000000001</v>
      </c>
      <c r="G621" s="187">
        <f t="shared" si="100"/>
        <v>52360.000000000007</v>
      </c>
      <c r="H621" s="187">
        <v>0.55000000000000004</v>
      </c>
      <c r="I621" s="187">
        <f t="shared" si="104"/>
        <v>401650</v>
      </c>
      <c r="J621" s="187">
        <f t="shared" si="105"/>
        <v>163270</v>
      </c>
      <c r="K621" s="187">
        <v>1.45</v>
      </c>
      <c r="L621" s="187">
        <f t="shared" si="101"/>
        <v>215630</v>
      </c>
      <c r="M621" s="187">
        <f t="shared" si="102"/>
        <v>520450</v>
      </c>
      <c r="N621" s="187">
        <f t="shared" si="103"/>
        <v>369509</v>
      </c>
      <c r="O621" s="187">
        <v>0</v>
      </c>
      <c r="P621" s="187">
        <f t="shared" si="106"/>
        <v>115500.00000000001</v>
      </c>
      <c r="Q621" s="187">
        <f t="shared" si="107"/>
        <v>348000</v>
      </c>
      <c r="R621" s="187">
        <f t="shared" si="108"/>
        <v>463500</v>
      </c>
      <c r="S621" s="187">
        <f t="shared" si="109"/>
        <v>312559</v>
      </c>
    </row>
    <row r="622" spans="1:19" ht="39" x14ac:dyDescent="0.5">
      <c r="A622" s="14" t="s">
        <v>49</v>
      </c>
      <c r="B622" s="186">
        <v>803565</v>
      </c>
      <c r="C622" s="15" t="s">
        <v>1622</v>
      </c>
      <c r="D622" s="14"/>
      <c r="E622" s="187">
        <v>1.1399999999999999</v>
      </c>
      <c r="F622" s="187">
        <f t="shared" si="99"/>
        <v>66960</v>
      </c>
      <c r="G622" s="187">
        <f t="shared" si="100"/>
        <v>29512</v>
      </c>
      <c r="H622" s="187">
        <v>0.31</v>
      </c>
      <c r="I622" s="187">
        <f t="shared" si="104"/>
        <v>229910</v>
      </c>
      <c r="J622" s="187">
        <f t="shared" si="105"/>
        <v>93458</v>
      </c>
      <c r="K622" s="187">
        <v>0.83</v>
      </c>
      <c r="L622" s="187">
        <f t="shared" si="101"/>
        <v>122970</v>
      </c>
      <c r="M622" s="187">
        <f t="shared" si="102"/>
        <v>296870</v>
      </c>
      <c r="N622" s="187">
        <f t="shared" si="103"/>
        <v>210791</v>
      </c>
      <c r="O622" s="187">
        <v>0</v>
      </c>
      <c r="P622" s="187">
        <f t="shared" si="106"/>
        <v>65100</v>
      </c>
      <c r="Q622" s="187">
        <f t="shared" si="107"/>
        <v>199200</v>
      </c>
      <c r="R622" s="187">
        <f t="shared" si="108"/>
        <v>264300</v>
      </c>
      <c r="S622" s="187">
        <f t="shared" si="109"/>
        <v>178221</v>
      </c>
    </row>
    <row r="623" spans="1:19" ht="19.5" x14ac:dyDescent="0.5">
      <c r="A623" s="14" t="s">
        <v>49</v>
      </c>
      <c r="B623" s="186">
        <v>803570</v>
      </c>
      <c r="C623" s="15" t="s">
        <v>1623</v>
      </c>
      <c r="D623" s="14"/>
      <c r="E623" s="187">
        <v>2.86</v>
      </c>
      <c r="F623" s="187">
        <f t="shared" si="99"/>
        <v>170640</v>
      </c>
      <c r="G623" s="187">
        <f t="shared" si="100"/>
        <v>75208</v>
      </c>
      <c r="H623" s="187">
        <v>0.79</v>
      </c>
      <c r="I623" s="187">
        <f t="shared" si="104"/>
        <v>573390</v>
      </c>
      <c r="J623" s="187">
        <f t="shared" si="105"/>
        <v>233081.99999999997</v>
      </c>
      <c r="K623" s="187">
        <v>2.0699999999999998</v>
      </c>
      <c r="L623" s="187">
        <f t="shared" si="101"/>
        <v>308290</v>
      </c>
      <c r="M623" s="187">
        <f t="shared" si="102"/>
        <v>744030</v>
      </c>
      <c r="N623" s="187">
        <f t="shared" si="103"/>
        <v>528227</v>
      </c>
      <c r="O623" s="187">
        <v>0</v>
      </c>
      <c r="P623" s="187">
        <f t="shared" si="106"/>
        <v>165900</v>
      </c>
      <c r="Q623" s="187">
        <f t="shared" si="107"/>
        <v>496799.99999999994</v>
      </c>
      <c r="R623" s="187">
        <f t="shared" si="108"/>
        <v>662700</v>
      </c>
      <c r="S623" s="187">
        <f t="shared" si="109"/>
        <v>446897</v>
      </c>
    </row>
    <row r="624" spans="1:19" ht="39" x14ac:dyDescent="0.5">
      <c r="A624" s="14" t="s">
        <v>49</v>
      </c>
      <c r="B624" s="186">
        <v>803575</v>
      </c>
      <c r="C624" s="15" t="s">
        <v>1624</v>
      </c>
      <c r="D624" s="14"/>
      <c r="E624" s="187">
        <v>28.58</v>
      </c>
      <c r="F624" s="187">
        <f t="shared" si="99"/>
        <v>1697760</v>
      </c>
      <c r="G624" s="187">
        <f t="shared" si="100"/>
        <v>748272</v>
      </c>
      <c r="H624" s="187">
        <v>7.86</v>
      </c>
      <c r="I624" s="187">
        <f t="shared" si="104"/>
        <v>5739440</v>
      </c>
      <c r="J624" s="187">
        <f t="shared" si="105"/>
        <v>2333072</v>
      </c>
      <c r="K624" s="187">
        <v>20.72</v>
      </c>
      <c r="L624" s="187">
        <f t="shared" si="101"/>
        <v>3081344</v>
      </c>
      <c r="M624" s="187">
        <f t="shared" si="102"/>
        <v>7437200</v>
      </c>
      <c r="N624" s="187">
        <f t="shared" si="103"/>
        <v>5280259.2</v>
      </c>
      <c r="O624" s="187">
        <v>0</v>
      </c>
      <c r="P624" s="187">
        <f t="shared" si="106"/>
        <v>1650600</v>
      </c>
      <c r="Q624" s="187">
        <f t="shared" si="107"/>
        <v>4972800</v>
      </c>
      <c r="R624" s="187">
        <f t="shared" si="108"/>
        <v>6623400</v>
      </c>
      <c r="S624" s="187">
        <f t="shared" si="109"/>
        <v>4466459.2</v>
      </c>
    </row>
    <row r="625" spans="1:19" ht="19.5" x14ac:dyDescent="0.5">
      <c r="A625" s="14" t="s">
        <v>49</v>
      </c>
      <c r="B625" s="186">
        <v>803580</v>
      </c>
      <c r="C625" s="15" t="s">
        <v>1625</v>
      </c>
      <c r="D625" s="14"/>
      <c r="E625" s="187">
        <v>17.149999999999999</v>
      </c>
      <c r="F625" s="187">
        <f t="shared" si="99"/>
        <v>1019520</v>
      </c>
      <c r="G625" s="187">
        <f t="shared" si="100"/>
        <v>449344</v>
      </c>
      <c r="H625" s="187">
        <v>4.72</v>
      </c>
      <c r="I625" s="187">
        <f t="shared" si="104"/>
        <v>3443110</v>
      </c>
      <c r="J625" s="187">
        <f t="shared" si="105"/>
        <v>1399618</v>
      </c>
      <c r="K625" s="187">
        <v>12.43</v>
      </c>
      <c r="L625" s="187">
        <f t="shared" si="101"/>
        <v>1848962</v>
      </c>
      <c r="M625" s="187">
        <f t="shared" si="102"/>
        <v>4462630</v>
      </c>
      <c r="N625" s="187">
        <f t="shared" si="103"/>
        <v>3168356.6</v>
      </c>
      <c r="O625" s="187">
        <v>0</v>
      </c>
      <c r="P625" s="187">
        <f t="shared" si="106"/>
        <v>991200</v>
      </c>
      <c r="Q625" s="187">
        <f t="shared" si="107"/>
        <v>2983200</v>
      </c>
      <c r="R625" s="187">
        <f t="shared" si="108"/>
        <v>3974400</v>
      </c>
      <c r="S625" s="187">
        <f t="shared" si="109"/>
        <v>2680126.6</v>
      </c>
    </row>
    <row r="626" spans="1:19" ht="39" x14ac:dyDescent="0.5">
      <c r="A626" s="14" t="s">
        <v>49</v>
      </c>
      <c r="B626" s="186">
        <v>803585</v>
      </c>
      <c r="C626" s="15" t="s">
        <v>1626</v>
      </c>
      <c r="D626" s="14"/>
      <c r="E626" s="187">
        <v>2.1</v>
      </c>
      <c r="F626" s="187">
        <f t="shared" si="99"/>
        <v>125279.99999999999</v>
      </c>
      <c r="G626" s="187">
        <f t="shared" si="100"/>
        <v>55215.999999999993</v>
      </c>
      <c r="H626" s="187">
        <v>0.57999999999999996</v>
      </c>
      <c r="I626" s="187">
        <f t="shared" si="104"/>
        <v>421040</v>
      </c>
      <c r="J626" s="187">
        <f t="shared" si="105"/>
        <v>171152</v>
      </c>
      <c r="K626" s="187">
        <v>1.52</v>
      </c>
      <c r="L626" s="187">
        <f t="shared" si="101"/>
        <v>226368</v>
      </c>
      <c r="M626" s="187">
        <f t="shared" si="102"/>
        <v>546320</v>
      </c>
      <c r="N626" s="187">
        <f t="shared" si="103"/>
        <v>387862.4</v>
      </c>
      <c r="O626" s="187">
        <v>0</v>
      </c>
      <c r="P626" s="187">
        <f t="shared" si="106"/>
        <v>121799.99999999999</v>
      </c>
      <c r="Q626" s="187">
        <f t="shared" si="107"/>
        <v>364800</v>
      </c>
      <c r="R626" s="187">
        <f t="shared" si="108"/>
        <v>486600</v>
      </c>
      <c r="S626" s="187">
        <f t="shared" si="109"/>
        <v>328142.40000000002</v>
      </c>
    </row>
    <row r="627" spans="1:19" ht="39" x14ac:dyDescent="0.5">
      <c r="A627" s="14" t="s">
        <v>49</v>
      </c>
      <c r="B627" s="186">
        <v>803590</v>
      </c>
      <c r="C627" s="15" t="s">
        <v>1627</v>
      </c>
      <c r="D627" s="14"/>
      <c r="E627" s="187">
        <v>2.1</v>
      </c>
      <c r="F627" s="187">
        <f t="shared" si="99"/>
        <v>125279.99999999999</v>
      </c>
      <c r="G627" s="187">
        <f t="shared" si="100"/>
        <v>55215.999999999993</v>
      </c>
      <c r="H627" s="187">
        <v>0.57999999999999996</v>
      </c>
      <c r="I627" s="187">
        <f t="shared" si="104"/>
        <v>421040</v>
      </c>
      <c r="J627" s="187">
        <f t="shared" si="105"/>
        <v>171152</v>
      </c>
      <c r="K627" s="187">
        <v>1.52</v>
      </c>
      <c r="L627" s="187">
        <f t="shared" si="101"/>
        <v>226368</v>
      </c>
      <c r="M627" s="187">
        <f t="shared" si="102"/>
        <v>546320</v>
      </c>
      <c r="N627" s="187">
        <f t="shared" si="103"/>
        <v>387862.4</v>
      </c>
      <c r="O627" s="187">
        <v>0</v>
      </c>
      <c r="P627" s="187">
        <f t="shared" si="106"/>
        <v>121799.99999999999</v>
      </c>
      <c r="Q627" s="187">
        <f t="shared" si="107"/>
        <v>364800</v>
      </c>
      <c r="R627" s="187">
        <f t="shared" si="108"/>
        <v>486600</v>
      </c>
      <c r="S627" s="187">
        <f t="shared" si="109"/>
        <v>328142.40000000002</v>
      </c>
    </row>
    <row r="628" spans="1:19" ht="39" x14ac:dyDescent="0.5">
      <c r="A628" s="14" t="s">
        <v>49</v>
      </c>
      <c r="B628" s="186">
        <v>803595</v>
      </c>
      <c r="C628" s="15" t="s">
        <v>1628</v>
      </c>
      <c r="D628" s="14"/>
      <c r="E628" s="187">
        <v>2.1</v>
      </c>
      <c r="F628" s="187">
        <f t="shared" si="99"/>
        <v>125279.99999999999</v>
      </c>
      <c r="G628" s="187">
        <f t="shared" si="100"/>
        <v>55215.999999999993</v>
      </c>
      <c r="H628" s="187">
        <v>0.57999999999999996</v>
      </c>
      <c r="I628" s="187">
        <f t="shared" si="104"/>
        <v>421040</v>
      </c>
      <c r="J628" s="187">
        <f t="shared" si="105"/>
        <v>171152</v>
      </c>
      <c r="K628" s="187">
        <v>1.52</v>
      </c>
      <c r="L628" s="187">
        <f t="shared" si="101"/>
        <v>226368</v>
      </c>
      <c r="M628" s="187">
        <f t="shared" si="102"/>
        <v>546320</v>
      </c>
      <c r="N628" s="187">
        <f t="shared" si="103"/>
        <v>387862.4</v>
      </c>
      <c r="O628" s="187">
        <v>0</v>
      </c>
      <c r="P628" s="187">
        <f t="shared" si="106"/>
        <v>121799.99999999999</v>
      </c>
      <c r="Q628" s="187">
        <f t="shared" si="107"/>
        <v>364800</v>
      </c>
      <c r="R628" s="187">
        <f t="shared" si="108"/>
        <v>486600</v>
      </c>
      <c r="S628" s="187">
        <f t="shared" si="109"/>
        <v>328142.40000000002</v>
      </c>
    </row>
    <row r="629" spans="1:19" ht="39" x14ac:dyDescent="0.5">
      <c r="A629" s="14" t="s">
        <v>49</v>
      </c>
      <c r="B629" s="186">
        <v>803610</v>
      </c>
      <c r="C629" s="15" t="s">
        <v>1629</v>
      </c>
      <c r="D629" s="14"/>
      <c r="E629" s="187">
        <v>3.57</v>
      </c>
      <c r="F629" s="187">
        <f t="shared" si="99"/>
        <v>211680</v>
      </c>
      <c r="G629" s="187">
        <f t="shared" si="100"/>
        <v>93296</v>
      </c>
      <c r="H629" s="187">
        <v>0.98</v>
      </c>
      <c r="I629" s="187">
        <f t="shared" si="104"/>
        <v>717430</v>
      </c>
      <c r="J629" s="187">
        <f t="shared" si="105"/>
        <v>291634</v>
      </c>
      <c r="K629" s="187">
        <v>2.59</v>
      </c>
      <c r="L629" s="187">
        <f t="shared" si="101"/>
        <v>384930</v>
      </c>
      <c r="M629" s="187">
        <f t="shared" si="102"/>
        <v>929110</v>
      </c>
      <c r="N629" s="187">
        <f t="shared" si="103"/>
        <v>659659</v>
      </c>
      <c r="O629" s="187">
        <v>0</v>
      </c>
      <c r="P629" s="187">
        <f t="shared" si="106"/>
        <v>205800</v>
      </c>
      <c r="Q629" s="187">
        <f t="shared" si="107"/>
        <v>621600</v>
      </c>
      <c r="R629" s="187">
        <f t="shared" si="108"/>
        <v>827400</v>
      </c>
      <c r="S629" s="187">
        <f t="shared" si="109"/>
        <v>557949</v>
      </c>
    </row>
    <row r="630" spans="1:19" ht="39" x14ac:dyDescent="0.5">
      <c r="A630" s="14" t="s">
        <v>49</v>
      </c>
      <c r="B630" s="186">
        <v>803615</v>
      </c>
      <c r="C630" s="15" t="s">
        <v>1630</v>
      </c>
      <c r="D630" s="14"/>
      <c r="E630" s="187">
        <v>2.86</v>
      </c>
      <c r="F630" s="187">
        <f t="shared" si="99"/>
        <v>170640</v>
      </c>
      <c r="G630" s="187">
        <f t="shared" si="100"/>
        <v>75208</v>
      </c>
      <c r="H630" s="187">
        <v>0.79</v>
      </c>
      <c r="I630" s="187">
        <f t="shared" si="104"/>
        <v>573390</v>
      </c>
      <c r="J630" s="187">
        <f t="shared" si="105"/>
        <v>233081.99999999997</v>
      </c>
      <c r="K630" s="187">
        <v>2.0699999999999998</v>
      </c>
      <c r="L630" s="187">
        <f t="shared" si="101"/>
        <v>308290</v>
      </c>
      <c r="M630" s="187">
        <f t="shared" si="102"/>
        <v>744030</v>
      </c>
      <c r="N630" s="187">
        <f t="shared" si="103"/>
        <v>528227</v>
      </c>
      <c r="O630" s="187">
        <v>0</v>
      </c>
      <c r="P630" s="187">
        <f t="shared" si="106"/>
        <v>165900</v>
      </c>
      <c r="Q630" s="187">
        <f t="shared" si="107"/>
        <v>496799.99999999994</v>
      </c>
      <c r="R630" s="187">
        <f t="shared" si="108"/>
        <v>662700</v>
      </c>
      <c r="S630" s="187">
        <f t="shared" si="109"/>
        <v>446897</v>
      </c>
    </row>
    <row r="631" spans="1:19" ht="39" x14ac:dyDescent="0.5">
      <c r="A631" s="14" t="s">
        <v>49</v>
      </c>
      <c r="B631" s="186">
        <v>803620</v>
      </c>
      <c r="C631" s="15" t="s">
        <v>1631</v>
      </c>
      <c r="D631" s="14"/>
      <c r="E631" s="187">
        <v>2.95</v>
      </c>
      <c r="F631" s="187">
        <f t="shared" si="99"/>
        <v>174960</v>
      </c>
      <c r="G631" s="187">
        <f t="shared" si="100"/>
        <v>77112</v>
      </c>
      <c r="H631" s="187">
        <v>0.81</v>
      </c>
      <c r="I631" s="187">
        <f t="shared" si="104"/>
        <v>592780</v>
      </c>
      <c r="J631" s="187">
        <f t="shared" si="105"/>
        <v>240964</v>
      </c>
      <c r="K631" s="187">
        <v>2.14</v>
      </c>
      <c r="L631" s="187">
        <f t="shared" si="101"/>
        <v>318076</v>
      </c>
      <c r="M631" s="187">
        <f t="shared" si="102"/>
        <v>767740</v>
      </c>
      <c r="N631" s="187">
        <f t="shared" si="103"/>
        <v>545086.80000000005</v>
      </c>
      <c r="O631" s="187">
        <v>0</v>
      </c>
      <c r="P631" s="187">
        <f t="shared" si="106"/>
        <v>170100</v>
      </c>
      <c r="Q631" s="187">
        <f t="shared" si="107"/>
        <v>513600.00000000006</v>
      </c>
      <c r="R631" s="187">
        <f t="shared" si="108"/>
        <v>683700</v>
      </c>
      <c r="S631" s="187">
        <f t="shared" si="109"/>
        <v>461046.80000000005</v>
      </c>
    </row>
    <row r="632" spans="1:19" ht="39" x14ac:dyDescent="0.5">
      <c r="A632" s="14" t="s">
        <v>49</v>
      </c>
      <c r="B632" s="186">
        <v>803621</v>
      </c>
      <c r="C632" s="15" t="s">
        <v>1632</v>
      </c>
      <c r="D632" s="14"/>
      <c r="E632" s="187">
        <v>2.95</v>
      </c>
      <c r="F632" s="187">
        <f t="shared" si="99"/>
        <v>174960</v>
      </c>
      <c r="G632" s="187">
        <f t="shared" si="100"/>
        <v>77112</v>
      </c>
      <c r="H632" s="187">
        <v>0.81</v>
      </c>
      <c r="I632" s="187">
        <f t="shared" si="104"/>
        <v>592780</v>
      </c>
      <c r="J632" s="187">
        <f t="shared" si="105"/>
        <v>240964</v>
      </c>
      <c r="K632" s="187">
        <v>2.14</v>
      </c>
      <c r="L632" s="187">
        <f t="shared" si="101"/>
        <v>318076</v>
      </c>
      <c r="M632" s="187">
        <f t="shared" si="102"/>
        <v>767740</v>
      </c>
      <c r="N632" s="187">
        <f t="shared" si="103"/>
        <v>545086.80000000005</v>
      </c>
      <c r="O632" s="187">
        <v>0</v>
      </c>
      <c r="P632" s="187">
        <f t="shared" si="106"/>
        <v>170100</v>
      </c>
      <c r="Q632" s="187">
        <f t="shared" si="107"/>
        <v>513600.00000000006</v>
      </c>
      <c r="R632" s="187">
        <f t="shared" si="108"/>
        <v>683700</v>
      </c>
      <c r="S632" s="187">
        <f t="shared" si="109"/>
        <v>461046.80000000005</v>
      </c>
    </row>
    <row r="633" spans="1:19" ht="39" x14ac:dyDescent="0.5">
      <c r="A633" s="14" t="s">
        <v>49</v>
      </c>
      <c r="B633" s="186">
        <v>803625</v>
      </c>
      <c r="C633" s="15" t="s">
        <v>1633</v>
      </c>
      <c r="D633" s="14"/>
      <c r="E633" s="187">
        <v>1.5599999999999998</v>
      </c>
      <c r="F633" s="187">
        <f t="shared" si="99"/>
        <v>92880</v>
      </c>
      <c r="G633" s="187">
        <f t="shared" si="100"/>
        <v>40936</v>
      </c>
      <c r="H633" s="187">
        <v>0.43</v>
      </c>
      <c r="I633" s="187">
        <f t="shared" si="104"/>
        <v>313009.99999999994</v>
      </c>
      <c r="J633" s="187">
        <f t="shared" si="105"/>
        <v>127237.99999999999</v>
      </c>
      <c r="K633" s="187">
        <v>1.1299999999999999</v>
      </c>
      <c r="L633" s="187">
        <f t="shared" si="101"/>
        <v>168174</v>
      </c>
      <c r="M633" s="187">
        <f t="shared" si="102"/>
        <v>405889.99999999994</v>
      </c>
      <c r="N633" s="187">
        <f t="shared" si="103"/>
        <v>288168.19999999995</v>
      </c>
      <c r="O633" s="187">
        <v>0</v>
      </c>
      <c r="P633" s="187">
        <f t="shared" si="106"/>
        <v>90300</v>
      </c>
      <c r="Q633" s="187">
        <f t="shared" si="107"/>
        <v>271200</v>
      </c>
      <c r="R633" s="187">
        <f t="shared" si="108"/>
        <v>361500</v>
      </c>
      <c r="S633" s="187">
        <f t="shared" si="109"/>
        <v>243778.2</v>
      </c>
    </row>
    <row r="634" spans="1:19" ht="39" x14ac:dyDescent="0.5">
      <c r="A634" s="14" t="s">
        <v>49</v>
      </c>
      <c r="B634" s="186">
        <v>803626</v>
      </c>
      <c r="C634" s="15" t="s">
        <v>1634</v>
      </c>
      <c r="D634" s="14"/>
      <c r="E634" s="187">
        <v>1.5599999999999998</v>
      </c>
      <c r="F634" s="187">
        <f t="shared" si="99"/>
        <v>92880</v>
      </c>
      <c r="G634" s="187">
        <f t="shared" si="100"/>
        <v>40936</v>
      </c>
      <c r="H634" s="187">
        <v>0.43</v>
      </c>
      <c r="I634" s="187">
        <f t="shared" si="104"/>
        <v>313009.99999999994</v>
      </c>
      <c r="J634" s="187">
        <f t="shared" si="105"/>
        <v>127237.99999999999</v>
      </c>
      <c r="K634" s="187">
        <v>1.1299999999999999</v>
      </c>
      <c r="L634" s="187">
        <f t="shared" si="101"/>
        <v>168174</v>
      </c>
      <c r="M634" s="187">
        <f t="shared" si="102"/>
        <v>405889.99999999994</v>
      </c>
      <c r="N634" s="187">
        <f t="shared" si="103"/>
        <v>288168.19999999995</v>
      </c>
      <c r="O634" s="187">
        <v>0</v>
      </c>
      <c r="P634" s="187">
        <f t="shared" si="106"/>
        <v>90300</v>
      </c>
      <c r="Q634" s="187">
        <f t="shared" si="107"/>
        <v>271200</v>
      </c>
      <c r="R634" s="187">
        <f t="shared" si="108"/>
        <v>361500</v>
      </c>
      <c r="S634" s="187">
        <f t="shared" si="109"/>
        <v>243778.2</v>
      </c>
    </row>
    <row r="635" spans="1:19" ht="39" x14ac:dyDescent="0.5">
      <c r="A635" s="14" t="s">
        <v>49</v>
      </c>
      <c r="B635" s="186">
        <v>803630</v>
      </c>
      <c r="C635" s="15" t="s">
        <v>1635</v>
      </c>
      <c r="D635" s="14"/>
      <c r="E635" s="187">
        <v>1.85</v>
      </c>
      <c r="F635" s="187">
        <f t="shared" si="99"/>
        <v>110160</v>
      </c>
      <c r="G635" s="187">
        <f t="shared" si="100"/>
        <v>48552</v>
      </c>
      <c r="H635" s="187">
        <v>0.51</v>
      </c>
      <c r="I635" s="187">
        <f t="shared" si="104"/>
        <v>371180</v>
      </c>
      <c r="J635" s="187">
        <f t="shared" si="105"/>
        <v>150884</v>
      </c>
      <c r="K635" s="187">
        <v>1.34</v>
      </c>
      <c r="L635" s="187">
        <f t="shared" si="101"/>
        <v>199436</v>
      </c>
      <c r="M635" s="187">
        <f t="shared" si="102"/>
        <v>481340</v>
      </c>
      <c r="N635" s="187">
        <f t="shared" si="103"/>
        <v>341734.80000000005</v>
      </c>
      <c r="O635" s="187">
        <v>0</v>
      </c>
      <c r="P635" s="187">
        <f t="shared" si="106"/>
        <v>107100</v>
      </c>
      <c r="Q635" s="187">
        <f t="shared" si="107"/>
        <v>321600</v>
      </c>
      <c r="R635" s="187">
        <f t="shared" si="108"/>
        <v>428700</v>
      </c>
      <c r="S635" s="187">
        <f t="shared" si="109"/>
        <v>289094.80000000005</v>
      </c>
    </row>
    <row r="636" spans="1:19" ht="39" x14ac:dyDescent="0.5">
      <c r="A636" s="14" t="s">
        <v>49</v>
      </c>
      <c r="B636" s="186">
        <v>803635</v>
      </c>
      <c r="C636" s="15" t="s">
        <v>1636</v>
      </c>
      <c r="D636" s="14"/>
      <c r="E636" s="187">
        <v>4.4400000000000004</v>
      </c>
      <c r="F636" s="187">
        <f t="shared" si="99"/>
        <v>263520</v>
      </c>
      <c r="G636" s="187">
        <f t="shared" si="100"/>
        <v>116144</v>
      </c>
      <c r="H636" s="187">
        <v>1.22</v>
      </c>
      <c r="I636" s="187">
        <f t="shared" si="104"/>
        <v>891940</v>
      </c>
      <c r="J636" s="187">
        <f t="shared" si="105"/>
        <v>362572</v>
      </c>
      <c r="K636" s="187">
        <v>3.22</v>
      </c>
      <c r="L636" s="187">
        <f t="shared" si="101"/>
        <v>478716</v>
      </c>
      <c r="M636" s="187">
        <f t="shared" si="102"/>
        <v>1155460</v>
      </c>
      <c r="N636" s="187">
        <f t="shared" si="103"/>
        <v>820358.8</v>
      </c>
      <c r="O636" s="187">
        <v>0</v>
      </c>
      <c r="P636" s="187">
        <f t="shared" si="106"/>
        <v>256200</v>
      </c>
      <c r="Q636" s="187">
        <f t="shared" si="107"/>
        <v>772800</v>
      </c>
      <c r="R636" s="187">
        <f t="shared" si="108"/>
        <v>1029000</v>
      </c>
      <c r="S636" s="187">
        <f t="shared" si="109"/>
        <v>693898.8</v>
      </c>
    </row>
    <row r="637" spans="1:19" ht="19.5" x14ac:dyDescent="0.5">
      <c r="A637" s="14" t="s">
        <v>49</v>
      </c>
      <c r="B637" s="186">
        <v>803640</v>
      </c>
      <c r="C637" s="15" t="s">
        <v>1637</v>
      </c>
      <c r="D637" s="14"/>
      <c r="E637" s="187">
        <v>7.41</v>
      </c>
      <c r="F637" s="187">
        <f t="shared" si="99"/>
        <v>440640</v>
      </c>
      <c r="G637" s="187">
        <f t="shared" si="100"/>
        <v>194208</v>
      </c>
      <c r="H637" s="187">
        <v>2.04</v>
      </c>
      <c r="I637" s="187">
        <f t="shared" si="104"/>
        <v>1487490</v>
      </c>
      <c r="J637" s="187">
        <f t="shared" si="105"/>
        <v>604662</v>
      </c>
      <c r="K637" s="187">
        <v>5.37</v>
      </c>
      <c r="L637" s="187">
        <f t="shared" si="101"/>
        <v>798870</v>
      </c>
      <c r="M637" s="187">
        <f t="shared" si="102"/>
        <v>1928130</v>
      </c>
      <c r="N637" s="187">
        <f t="shared" si="103"/>
        <v>1368921</v>
      </c>
      <c r="O637" s="187">
        <v>0</v>
      </c>
      <c r="P637" s="187">
        <f t="shared" si="106"/>
        <v>428400</v>
      </c>
      <c r="Q637" s="187">
        <f t="shared" si="107"/>
        <v>1288800</v>
      </c>
      <c r="R637" s="187">
        <f t="shared" si="108"/>
        <v>1717200</v>
      </c>
      <c r="S637" s="187">
        <f t="shared" si="109"/>
        <v>1157991</v>
      </c>
    </row>
    <row r="638" spans="1:19" ht="39" x14ac:dyDescent="0.5">
      <c r="A638" s="14" t="s">
        <v>49</v>
      </c>
      <c r="B638" s="186">
        <v>803645</v>
      </c>
      <c r="C638" s="15" t="s">
        <v>1638</v>
      </c>
      <c r="D638" s="14"/>
      <c r="E638" s="187">
        <v>5.92</v>
      </c>
      <c r="F638" s="187">
        <f t="shared" si="99"/>
        <v>352080</v>
      </c>
      <c r="G638" s="187">
        <f t="shared" si="100"/>
        <v>155176</v>
      </c>
      <c r="H638" s="187">
        <v>1.63</v>
      </c>
      <c r="I638" s="187">
        <f t="shared" si="104"/>
        <v>1188330</v>
      </c>
      <c r="J638" s="187">
        <f t="shared" si="105"/>
        <v>483054</v>
      </c>
      <c r="K638" s="187">
        <v>4.29</v>
      </c>
      <c r="L638" s="187">
        <f t="shared" si="101"/>
        <v>638230</v>
      </c>
      <c r="M638" s="187">
        <f t="shared" si="102"/>
        <v>1540410</v>
      </c>
      <c r="N638" s="187">
        <f t="shared" si="103"/>
        <v>1093649</v>
      </c>
      <c r="O638" s="187">
        <v>0</v>
      </c>
      <c r="P638" s="187">
        <f t="shared" si="106"/>
        <v>342300</v>
      </c>
      <c r="Q638" s="187">
        <f t="shared" si="107"/>
        <v>1029600</v>
      </c>
      <c r="R638" s="187">
        <f t="shared" si="108"/>
        <v>1371900</v>
      </c>
      <c r="S638" s="187">
        <f t="shared" si="109"/>
        <v>925139</v>
      </c>
    </row>
    <row r="639" spans="1:19" ht="19.5" x14ac:dyDescent="0.5">
      <c r="A639" s="14" t="s">
        <v>16</v>
      </c>
      <c r="B639" s="186">
        <v>803650</v>
      </c>
      <c r="C639" s="15" t="s">
        <v>1639</v>
      </c>
      <c r="D639" s="14"/>
      <c r="E639" s="187">
        <v>4.1399999999999997</v>
      </c>
      <c r="F639" s="187">
        <f t="shared" si="99"/>
        <v>246239.99999999997</v>
      </c>
      <c r="G639" s="187">
        <f t="shared" si="100"/>
        <v>108527.99999999999</v>
      </c>
      <c r="H639" s="187">
        <v>1.1399999999999999</v>
      </c>
      <c r="I639" s="187">
        <f t="shared" si="104"/>
        <v>831000</v>
      </c>
      <c r="J639" s="187">
        <f t="shared" si="105"/>
        <v>337800</v>
      </c>
      <c r="K639" s="187">
        <v>3</v>
      </c>
      <c r="L639" s="187">
        <f t="shared" si="101"/>
        <v>446328</v>
      </c>
      <c r="M639" s="187">
        <f t="shared" si="102"/>
        <v>1077240</v>
      </c>
      <c r="N639" s="187">
        <f t="shared" si="103"/>
        <v>764810.4</v>
      </c>
      <c r="O639" s="187">
        <v>0</v>
      </c>
      <c r="P639" s="187">
        <f t="shared" si="106"/>
        <v>239399.99999999997</v>
      </c>
      <c r="Q639" s="187">
        <f t="shared" si="107"/>
        <v>720000</v>
      </c>
      <c r="R639" s="187">
        <f t="shared" si="108"/>
        <v>959400</v>
      </c>
      <c r="S639" s="187">
        <f t="shared" si="109"/>
        <v>646970.4</v>
      </c>
    </row>
    <row r="640" spans="1:19" ht="39" x14ac:dyDescent="0.5">
      <c r="A640" s="14" t="s">
        <v>49</v>
      </c>
      <c r="B640" s="186">
        <v>803655</v>
      </c>
      <c r="C640" s="15" t="s">
        <v>1640</v>
      </c>
      <c r="D640" s="14"/>
      <c r="E640" s="187">
        <v>5.5</v>
      </c>
      <c r="F640" s="187">
        <f t="shared" si="99"/>
        <v>129600</v>
      </c>
      <c r="G640" s="187">
        <f t="shared" si="100"/>
        <v>57120</v>
      </c>
      <c r="H640" s="187">
        <v>0.6</v>
      </c>
      <c r="I640" s="187">
        <f t="shared" si="104"/>
        <v>1357300</v>
      </c>
      <c r="J640" s="187">
        <f t="shared" si="105"/>
        <v>551740</v>
      </c>
      <c r="K640" s="187">
        <v>4.9000000000000004</v>
      </c>
      <c r="L640" s="187">
        <f t="shared" si="101"/>
        <v>608860</v>
      </c>
      <c r="M640" s="187">
        <f t="shared" si="102"/>
        <v>1486900</v>
      </c>
      <c r="N640" s="187">
        <f t="shared" si="103"/>
        <v>1060698</v>
      </c>
      <c r="O640" s="187">
        <v>0</v>
      </c>
      <c r="P640" s="187">
        <f t="shared" si="106"/>
        <v>126000</v>
      </c>
      <c r="Q640" s="187">
        <f t="shared" si="107"/>
        <v>1176000</v>
      </c>
      <c r="R640" s="187">
        <f t="shared" si="108"/>
        <v>1302000</v>
      </c>
      <c r="S640" s="187">
        <f t="shared" si="109"/>
        <v>875798</v>
      </c>
    </row>
    <row r="641" spans="1:19" ht="78" x14ac:dyDescent="0.5">
      <c r="A641" s="14" t="s">
        <v>49</v>
      </c>
      <c r="B641" s="186">
        <v>803660</v>
      </c>
      <c r="C641" s="15" t="s">
        <v>1641</v>
      </c>
      <c r="D641" s="14"/>
      <c r="E641" s="187">
        <v>10.36</v>
      </c>
      <c r="F641" s="187">
        <f t="shared" si="99"/>
        <v>615600</v>
      </c>
      <c r="G641" s="187">
        <f t="shared" si="100"/>
        <v>271320</v>
      </c>
      <c r="H641" s="187">
        <v>2.85</v>
      </c>
      <c r="I641" s="187">
        <f t="shared" si="104"/>
        <v>2080270</v>
      </c>
      <c r="J641" s="187">
        <f t="shared" si="105"/>
        <v>845626</v>
      </c>
      <c r="K641" s="187">
        <v>7.51</v>
      </c>
      <c r="L641" s="187">
        <f t="shared" si="101"/>
        <v>1116946</v>
      </c>
      <c r="M641" s="187">
        <f t="shared" si="102"/>
        <v>2695870</v>
      </c>
      <c r="N641" s="187">
        <f t="shared" si="103"/>
        <v>1914007.8</v>
      </c>
      <c r="O641" s="187">
        <v>0</v>
      </c>
      <c r="P641" s="187">
        <f t="shared" si="106"/>
        <v>598500</v>
      </c>
      <c r="Q641" s="187">
        <f t="shared" si="107"/>
        <v>1802400</v>
      </c>
      <c r="R641" s="187">
        <f t="shared" si="108"/>
        <v>2400900</v>
      </c>
      <c r="S641" s="187">
        <f t="shared" si="109"/>
        <v>1619037.8</v>
      </c>
    </row>
    <row r="642" spans="1:19" ht="39" x14ac:dyDescent="0.5">
      <c r="A642" s="14" t="s">
        <v>49</v>
      </c>
      <c r="B642" s="186">
        <v>803665</v>
      </c>
      <c r="C642" s="15" t="s">
        <v>1642</v>
      </c>
      <c r="D642" s="14"/>
      <c r="E642" s="187">
        <v>5.04</v>
      </c>
      <c r="F642" s="187">
        <f t="shared" si="99"/>
        <v>300240</v>
      </c>
      <c r="G642" s="187">
        <f t="shared" si="100"/>
        <v>132328</v>
      </c>
      <c r="H642" s="187">
        <v>1.39</v>
      </c>
      <c r="I642" s="187">
        <f t="shared" si="104"/>
        <v>1011050</v>
      </c>
      <c r="J642" s="187">
        <f t="shared" si="105"/>
        <v>410990</v>
      </c>
      <c r="K642" s="187">
        <v>3.65</v>
      </c>
      <c r="L642" s="187">
        <f t="shared" si="101"/>
        <v>543318</v>
      </c>
      <c r="M642" s="187">
        <f t="shared" si="102"/>
        <v>1311290</v>
      </c>
      <c r="N642" s="187">
        <f t="shared" si="103"/>
        <v>930967.4</v>
      </c>
      <c r="O642" s="187">
        <v>0</v>
      </c>
      <c r="P642" s="187">
        <f t="shared" si="106"/>
        <v>291900</v>
      </c>
      <c r="Q642" s="187">
        <f t="shared" si="107"/>
        <v>876000</v>
      </c>
      <c r="R642" s="187">
        <f t="shared" si="108"/>
        <v>1167900</v>
      </c>
      <c r="S642" s="187">
        <f t="shared" si="109"/>
        <v>787577.4</v>
      </c>
    </row>
    <row r="643" spans="1:19" ht="19.5" x14ac:dyDescent="0.5">
      <c r="A643" s="14" t="s">
        <v>49</v>
      </c>
      <c r="B643" s="186">
        <v>803670</v>
      </c>
      <c r="C643" s="15" t="s">
        <v>1643</v>
      </c>
      <c r="D643" s="14"/>
      <c r="E643" s="187">
        <v>6.66</v>
      </c>
      <c r="F643" s="187">
        <f t="shared" ref="F643:F706" si="110">H643*216000</f>
        <v>395280</v>
      </c>
      <c r="G643" s="187">
        <f t="shared" ref="G643:G706" si="111">H643*95200</f>
        <v>174216</v>
      </c>
      <c r="H643" s="187">
        <v>1.83</v>
      </c>
      <c r="I643" s="187">
        <f t="shared" si="104"/>
        <v>1337910</v>
      </c>
      <c r="J643" s="187">
        <f t="shared" si="105"/>
        <v>543858</v>
      </c>
      <c r="K643" s="187">
        <v>4.83</v>
      </c>
      <c r="L643" s="187">
        <f t="shared" ref="L643:L706" si="112">J643+G643</f>
        <v>718074</v>
      </c>
      <c r="M643" s="187">
        <f t="shared" ref="M643:M706" si="113">I643+F643</f>
        <v>1733190</v>
      </c>
      <c r="N643" s="187">
        <f t="shared" ref="N643:N706" si="114">M643-(L643*70%)</f>
        <v>1230538.2</v>
      </c>
      <c r="O643" s="187">
        <v>0</v>
      </c>
      <c r="P643" s="187">
        <f t="shared" si="106"/>
        <v>384300</v>
      </c>
      <c r="Q643" s="187">
        <f t="shared" si="107"/>
        <v>1159200</v>
      </c>
      <c r="R643" s="187">
        <f t="shared" si="108"/>
        <v>1543500</v>
      </c>
      <c r="S643" s="187">
        <f t="shared" si="109"/>
        <v>1040848.2</v>
      </c>
    </row>
    <row r="644" spans="1:19" ht="39" x14ac:dyDescent="0.5">
      <c r="A644" s="14" t="s">
        <v>49</v>
      </c>
      <c r="B644" s="186">
        <v>803675</v>
      </c>
      <c r="C644" s="15" t="s">
        <v>1644</v>
      </c>
      <c r="D644" s="14"/>
      <c r="E644" s="187">
        <v>2.58</v>
      </c>
      <c r="F644" s="187">
        <f t="shared" si="110"/>
        <v>153360</v>
      </c>
      <c r="G644" s="187">
        <f t="shared" si="111"/>
        <v>67592</v>
      </c>
      <c r="H644" s="187">
        <v>0.71</v>
      </c>
      <c r="I644" s="187">
        <f t="shared" ref="I644:I707" si="115">K644*277000</f>
        <v>517990.00000000006</v>
      </c>
      <c r="J644" s="187">
        <f t="shared" ref="J644:J707" si="116">112600*K644</f>
        <v>210562</v>
      </c>
      <c r="K644" s="187">
        <v>1.87</v>
      </c>
      <c r="L644" s="187">
        <f t="shared" si="112"/>
        <v>278154</v>
      </c>
      <c r="M644" s="187">
        <f t="shared" si="113"/>
        <v>671350</v>
      </c>
      <c r="N644" s="187">
        <f t="shared" si="114"/>
        <v>476642.2</v>
      </c>
      <c r="O644" s="187">
        <v>0</v>
      </c>
      <c r="P644" s="187">
        <f t="shared" ref="P644:P707" si="117">H644*210000</f>
        <v>149100</v>
      </c>
      <c r="Q644" s="187">
        <f t="shared" ref="Q644:Q707" si="118">K644*240000</f>
        <v>448800</v>
      </c>
      <c r="R644" s="187">
        <f t="shared" ref="R644:R707" si="119">P644+Q644</f>
        <v>597900</v>
      </c>
      <c r="S644" s="187">
        <f t="shared" ref="S644:S707" si="120">R644-(L644*70%)</f>
        <v>403192.2</v>
      </c>
    </row>
    <row r="645" spans="1:19" ht="19.5" x14ac:dyDescent="0.5">
      <c r="A645" s="14" t="s">
        <v>49</v>
      </c>
      <c r="B645" s="186">
        <v>803680</v>
      </c>
      <c r="C645" s="15" t="s">
        <v>1645</v>
      </c>
      <c r="D645" s="14"/>
      <c r="E645" s="187">
        <v>0.55999999999999994</v>
      </c>
      <c r="F645" s="187">
        <f t="shared" si="110"/>
        <v>32400</v>
      </c>
      <c r="G645" s="187">
        <f t="shared" si="111"/>
        <v>14280</v>
      </c>
      <c r="H645" s="187">
        <v>0.15</v>
      </c>
      <c r="I645" s="187">
        <f t="shared" si="115"/>
        <v>113570</v>
      </c>
      <c r="J645" s="187">
        <f t="shared" si="116"/>
        <v>46166</v>
      </c>
      <c r="K645" s="187">
        <v>0.41</v>
      </c>
      <c r="L645" s="187">
        <f t="shared" si="112"/>
        <v>60446</v>
      </c>
      <c r="M645" s="187">
        <f t="shared" si="113"/>
        <v>145970</v>
      </c>
      <c r="N645" s="187">
        <f t="shared" si="114"/>
        <v>103657.8</v>
      </c>
      <c r="O645" s="187">
        <v>0</v>
      </c>
      <c r="P645" s="187">
        <f t="shared" si="117"/>
        <v>31500</v>
      </c>
      <c r="Q645" s="187">
        <f t="shared" si="118"/>
        <v>98400</v>
      </c>
      <c r="R645" s="187">
        <f t="shared" si="119"/>
        <v>129900</v>
      </c>
      <c r="S645" s="187">
        <f t="shared" si="120"/>
        <v>87587.8</v>
      </c>
    </row>
    <row r="646" spans="1:19" ht="19.5" x14ac:dyDescent="0.5">
      <c r="A646" s="14" t="s">
        <v>16</v>
      </c>
      <c r="B646" s="186">
        <v>803682</v>
      </c>
      <c r="C646" s="15" t="s">
        <v>1646</v>
      </c>
      <c r="D646" s="14"/>
      <c r="E646" s="187">
        <v>18</v>
      </c>
      <c r="F646" s="187">
        <f t="shared" si="110"/>
        <v>864000</v>
      </c>
      <c r="G646" s="187">
        <f t="shared" si="111"/>
        <v>380800</v>
      </c>
      <c r="H646" s="187">
        <v>4</v>
      </c>
      <c r="I646" s="187">
        <f t="shared" si="115"/>
        <v>3878000</v>
      </c>
      <c r="J646" s="187">
        <f t="shared" si="116"/>
        <v>1576400</v>
      </c>
      <c r="K646" s="187">
        <v>14</v>
      </c>
      <c r="L646" s="187">
        <f t="shared" si="112"/>
        <v>1957200</v>
      </c>
      <c r="M646" s="187">
        <f t="shared" si="113"/>
        <v>4742000</v>
      </c>
      <c r="N646" s="187">
        <f t="shared" si="114"/>
        <v>3371960</v>
      </c>
      <c r="O646" s="187">
        <v>0</v>
      </c>
      <c r="P646" s="187">
        <f t="shared" si="117"/>
        <v>840000</v>
      </c>
      <c r="Q646" s="187">
        <f t="shared" si="118"/>
        <v>3360000</v>
      </c>
      <c r="R646" s="187">
        <f t="shared" si="119"/>
        <v>4200000</v>
      </c>
      <c r="S646" s="187">
        <f t="shared" si="120"/>
        <v>2829960</v>
      </c>
    </row>
    <row r="647" spans="1:19" ht="19.5" x14ac:dyDescent="0.5">
      <c r="A647" s="14" t="s">
        <v>49</v>
      </c>
      <c r="B647" s="186">
        <v>803684</v>
      </c>
      <c r="C647" s="15" t="s">
        <v>1647</v>
      </c>
      <c r="D647" s="14"/>
      <c r="E647" s="187">
        <v>17</v>
      </c>
      <c r="F647" s="187">
        <f t="shared" si="110"/>
        <v>864000</v>
      </c>
      <c r="G647" s="187">
        <f t="shared" si="111"/>
        <v>380800</v>
      </c>
      <c r="H647" s="187">
        <v>4</v>
      </c>
      <c r="I647" s="187">
        <f t="shared" si="115"/>
        <v>3601000</v>
      </c>
      <c r="J647" s="187">
        <f t="shared" si="116"/>
        <v>1463800</v>
      </c>
      <c r="K647" s="187">
        <v>13</v>
      </c>
      <c r="L647" s="187">
        <f t="shared" si="112"/>
        <v>1844600</v>
      </c>
      <c r="M647" s="187">
        <f t="shared" si="113"/>
        <v>4465000</v>
      </c>
      <c r="N647" s="187">
        <f t="shared" si="114"/>
        <v>3173780</v>
      </c>
      <c r="O647" s="187">
        <v>0</v>
      </c>
      <c r="P647" s="187">
        <f t="shared" si="117"/>
        <v>840000</v>
      </c>
      <c r="Q647" s="187">
        <f t="shared" si="118"/>
        <v>3120000</v>
      </c>
      <c r="R647" s="187">
        <f t="shared" si="119"/>
        <v>3960000</v>
      </c>
      <c r="S647" s="187">
        <f t="shared" si="120"/>
        <v>2668780</v>
      </c>
    </row>
    <row r="648" spans="1:19" ht="19.5" x14ac:dyDescent="0.5">
      <c r="A648" s="14" t="s">
        <v>49</v>
      </c>
      <c r="B648" s="186">
        <v>803686</v>
      </c>
      <c r="C648" s="15" t="s">
        <v>1648</v>
      </c>
      <c r="D648" s="14"/>
      <c r="E648" s="187">
        <v>16</v>
      </c>
      <c r="F648" s="187">
        <f t="shared" si="110"/>
        <v>648000</v>
      </c>
      <c r="G648" s="187">
        <f t="shared" si="111"/>
        <v>285600</v>
      </c>
      <c r="H648" s="187">
        <v>3</v>
      </c>
      <c r="I648" s="187">
        <f t="shared" si="115"/>
        <v>3601000</v>
      </c>
      <c r="J648" s="187">
        <f t="shared" si="116"/>
        <v>1463800</v>
      </c>
      <c r="K648" s="187">
        <v>13</v>
      </c>
      <c r="L648" s="187">
        <f t="shared" si="112"/>
        <v>1749400</v>
      </c>
      <c r="M648" s="187">
        <f t="shared" si="113"/>
        <v>4249000</v>
      </c>
      <c r="N648" s="187">
        <f t="shared" si="114"/>
        <v>3024420</v>
      </c>
      <c r="O648" s="187">
        <v>0</v>
      </c>
      <c r="P648" s="187">
        <f t="shared" si="117"/>
        <v>630000</v>
      </c>
      <c r="Q648" s="187">
        <f t="shared" si="118"/>
        <v>3120000</v>
      </c>
      <c r="R648" s="187">
        <f t="shared" si="119"/>
        <v>3750000</v>
      </c>
      <c r="S648" s="187">
        <f t="shared" si="120"/>
        <v>2525420</v>
      </c>
    </row>
    <row r="649" spans="1:19" ht="39" x14ac:dyDescent="0.5">
      <c r="A649" s="14" t="s">
        <v>49</v>
      </c>
      <c r="B649" s="186">
        <v>803696</v>
      </c>
      <c r="C649" s="15" t="s">
        <v>1649</v>
      </c>
      <c r="D649" s="14"/>
      <c r="E649" s="187">
        <v>6</v>
      </c>
      <c r="F649" s="187">
        <f t="shared" si="110"/>
        <v>216000</v>
      </c>
      <c r="G649" s="187">
        <f t="shared" si="111"/>
        <v>95200</v>
      </c>
      <c r="H649" s="187">
        <v>1</v>
      </c>
      <c r="I649" s="187">
        <f t="shared" si="115"/>
        <v>1385000</v>
      </c>
      <c r="J649" s="187">
        <f t="shared" si="116"/>
        <v>563000</v>
      </c>
      <c r="K649" s="187">
        <v>5</v>
      </c>
      <c r="L649" s="187">
        <f t="shared" si="112"/>
        <v>658200</v>
      </c>
      <c r="M649" s="187">
        <f t="shared" si="113"/>
        <v>1601000</v>
      </c>
      <c r="N649" s="187">
        <f t="shared" si="114"/>
        <v>1140260</v>
      </c>
      <c r="O649" s="187">
        <v>0</v>
      </c>
      <c r="P649" s="187">
        <f t="shared" si="117"/>
        <v>210000</v>
      </c>
      <c r="Q649" s="187">
        <f t="shared" si="118"/>
        <v>1200000</v>
      </c>
      <c r="R649" s="187">
        <f t="shared" si="119"/>
        <v>1410000</v>
      </c>
      <c r="S649" s="187">
        <f t="shared" si="120"/>
        <v>949260</v>
      </c>
    </row>
    <row r="650" spans="1:19" ht="39" x14ac:dyDescent="0.5">
      <c r="A650" s="14" t="s">
        <v>49</v>
      </c>
      <c r="B650" s="186">
        <v>803698</v>
      </c>
      <c r="C650" s="15" t="s">
        <v>1650</v>
      </c>
      <c r="D650" s="14"/>
      <c r="E650" s="187">
        <v>12</v>
      </c>
      <c r="F650" s="187">
        <f t="shared" si="110"/>
        <v>648000</v>
      </c>
      <c r="G650" s="187">
        <f t="shared" si="111"/>
        <v>285600</v>
      </c>
      <c r="H650" s="187">
        <v>3</v>
      </c>
      <c r="I650" s="187">
        <f t="shared" si="115"/>
        <v>2493000</v>
      </c>
      <c r="J650" s="187">
        <f t="shared" si="116"/>
        <v>1013400</v>
      </c>
      <c r="K650" s="187">
        <v>9</v>
      </c>
      <c r="L650" s="187">
        <f t="shared" si="112"/>
        <v>1299000</v>
      </c>
      <c r="M650" s="187">
        <f t="shared" si="113"/>
        <v>3141000</v>
      </c>
      <c r="N650" s="187">
        <f t="shared" si="114"/>
        <v>2231700</v>
      </c>
      <c r="O650" s="187">
        <v>0</v>
      </c>
      <c r="P650" s="187">
        <f t="shared" si="117"/>
        <v>630000</v>
      </c>
      <c r="Q650" s="187">
        <f t="shared" si="118"/>
        <v>2160000</v>
      </c>
      <c r="R650" s="187">
        <f t="shared" si="119"/>
        <v>2790000</v>
      </c>
      <c r="S650" s="187">
        <f t="shared" si="120"/>
        <v>1880700</v>
      </c>
    </row>
    <row r="651" spans="1:19" ht="19.5" x14ac:dyDescent="0.5">
      <c r="A651" s="14" t="s">
        <v>49</v>
      </c>
      <c r="B651" s="186">
        <v>803699</v>
      </c>
      <c r="C651" s="15" t="s">
        <v>1651</v>
      </c>
      <c r="D651" s="14"/>
      <c r="E651" s="187">
        <v>0.75</v>
      </c>
      <c r="F651" s="187">
        <f t="shared" si="110"/>
        <v>43200</v>
      </c>
      <c r="G651" s="187">
        <f t="shared" si="111"/>
        <v>19040</v>
      </c>
      <c r="H651" s="187">
        <v>0.2</v>
      </c>
      <c r="I651" s="187">
        <f t="shared" si="115"/>
        <v>152350</v>
      </c>
      <c r="J651" s="187">
        <f t="shared" si="116"/>
        <v>61930.000000000007</v>
      </c>
      <c r="K651" s="187">
        <v>0.55000000000000004</v>
      </c>
      <c r="L651" s="187">
        <f t="shared" si="112"/>
        <v>80970</v>
      </c>
      <c r="M651" s="187">
        <f t="shared" si="113"/>
        <v>195550</v>
      </c>
      <c r="N651" s="187">
        <f t="shared" si="114"/>
        <v>138871</v>
      </c>
      <c r="O651" s="187">
        <v>0</v>
      </c>
      <c r="P651" s="187">
        <f t="shared" si="117"/>
        <v>42000</v>
      </c>
      <c r="Q651" s="187">
        <f t="shared" si="118"/>
        <v>132000</v>
      </c>
      <c r="R651" s="187">
        <f t="shared" si="119"/>
        <v>174000</v>
      </c>
      <c r="S651" s="187">
        <f t="shared" si="120"/>
        <v>117321</v>
      </c>
    </row>
    <row r="652" spans="1:19" ht="39" x14ac:dyDescent="0.5">
      <c r="A652" s="14" t="s">
        <v>49</v>
      </c>
      <c r="B652" s="186">
        <v>803700</v>
      </c>
      <c r="C652" s="15" t="s">
        <v>1652</v>
      </c>
      <c r="D652" s="14"/>
      <c r="E652" s="187">
        <v>0.8</v>
      </c>
      <c r="F652" s="187">
        <f t="shared" si="110"/>
        <v>43200</v>
      </c>
      <c r="G652" s="187">
        <f t="shared" si="111"/>
        <v>19040</v>
      </c>
      <c r="H652" s="187">
        <v>0.2</v>
      </c>
      <c r="I652" s="187">
        <f t="shared" si="115"/>
        <v>166200</v>
      </c>
      <c r="J652" s="187">
        <f t="shared" si="116"/>
        <v>67560</v>
      </c>
      <c r="K652" s="187">
        <v>0.6</v>
      </c>
      <c r="L652" s="187">
        <f t="shared" si="112"/>
        <v>86600</v>
      </c>
      <c r="M652" s="187">
        <f t="shared" si="113"/>
        <v>209400</v>
      </c>
      <c r="N652" s="187">
        <f t="shared" si="114"/>
        <v>148780</v>
      </c>
      <c r="O652" s="187">
        <v>0</v>
      </c>
      <c r="P652" s="187">
        <f t="shared" si="117"/>
        <v>42000</v>
      </c>
      <c r="Q652" s="187">
        <f t="shared" si="118"/>
        <v>144000</v>
      </c>
      <c r="R652" s="187">
        <f t="shared" si="119"/>
        <v>186000</v>
      </c>
      <c r="S652" s="187">
        <f t="shared" si="120"/>
        <v>125380</v>
      </c>
    </row>
    <row r="653" spans="1:19" ht="19.5" x14ac:dyDescent="0.5">
      <c r="A653" s="14" t="s">
        <v>49</v>
      </c>
      <c r="B653" s="186">
        <v>803701</v>
      </c>
      <c r="C653" s="15" t="s">
        <v>1653</v>
      </c>
      <c r="D653" s="14"/>
      <c r="E653" s="187">
        <v>1.7999999999999998</v>
      </c>
      <c r="F653" s="187">
        <f t="shared" si="110"/>
        <v>86400</v>
      </c>
      <c r="G653" s="187">
        <f t="shared" si="111"/>
        <v>38080</v>
      </c>
      <c r="H653" s="187">
        <v>0.4</v>
      </c>
      <c r="I653" s="187">
        <f t="shared" si="115"/>
        <v>387800</v>
      </c>
      <c r="J653" s="187">
        <f t="shared" si="116"/>
        <v>157640</v>
      </c>
      <c r="K653" s="187">
        <v>1.4</v>
      </c>
      <c r="L653" s="187">
        <f t="shared" si="112"/>
        <v>195720</v>
      </c>
      <c r="M653" s="187">
        <f t="shared" si="113"/>
        <v>474200</v>
      </c>
      <c r="N653" s="187">
        <f t="shared" si="114"/>
        <v>337196</v>
      </c>
      <c r="O653" s="187">
        <v>0</v>
      </c>
      <c r="P653" s="187">
        <f t="shared" si="117"/>
        <v>84000</v>
      </c>
      <c r="Q653" s="187">
        <f t="shared" si="118"/>
        <v>336000</v>
      </c>
      <c r="R653" s="187">
        <f t="shared" si="119"/>
        <v>420000</v>
      </c>
      <c r="S653" s="187">
        <f t="shared" si="120"/>
        <v>282996</v>
      </c>
    </row>
    <row r="654" spans="1:19" ht="19.5" x14ac:dyDescent="0.5">
      <c r="A654" s="14" t="s">
        <v>49</v>
      </c>
      <c r="B654" s="186">
        <v>803702</v>
      </c>
      <c r="C654" s="15" t="s">
        <v>1654</v>
      </c>
      <c r="D654" s="14"/>
      <c r="E654" s="187">
        <v>1.7999999999999998</v>
      </c>
      <c r="F654" s="187">
        <f t="shared" si="110"/>
        <v>86400</v>
      </c>
      <c r="G654" s="187">
        <f t="shared" si="111"/>
        <v>38080</v>
      </c>
      <c r="H654" s="187">
        <v>0.4</v>
      </c>
      <c r="I654" s="187">
        <f t="shared" si="115"/>
        <v>387800</v>
      </c>
      <c r="J654" s="187">
        <f t="shared" si="116"/>
        <v>157640</v>
      </c>
      <c r="K654" s="187">
        <v>1.4</v>
      </c>
      <c r="L654" s="187">
        <f t="shared" si="112"/>
        <v>195720</v>
      </c>
      <c r="M654" s="187">
        <f t="shared" si="113"/>
        <v>474200</v>
      </c>
      <c r="N654" s="187">
        <f t="shared" si="114"/>
        <v>337196</v>
      </c>
      <c r="O654" s="187">
        <v>0</v>
      </c>
      <c r="P654" s="187">
        <f t="shared" si="117"/>
        <v>84000</v>
      </c>
      <c r="Q654" s="187">
        <f t="shared" si="118"/>
        <v>336000</v>
      </c>
      <c r="R654" s="187">
        <f t="shared" si="119"/>
        <v>420000</v>
      </c>
      <c r="S654" s="187">
        <f t="shared" si="120"/>
        <v>282996</v>
      </c>
    </row>
    <row r="655" spans="1:19" ht="19.5" x14ac:dyDescent="0.5">
      <c r="A655" s="14" t="s">
        <v>49</v>
      </c>
      <c r="B655" s="186">
        <v>803703</v>
      </c>
      <c r="C655" s="15" t="s">
        <v>1655</v>
      </c>
      <c r="D655" s="14"/>
      <c r="E655" s="187">
        <v>2.9</v>
      </c>
      <c r="F655" s="187">
        <f t="shared" si="110"/>
        <v>86400</v>
      </c>
      <c r="G655" s="187">
        <f t="shared" si="111"/>
        <v>38080</v>
      </c>
      <c r="H655" s="187">
        <v>0.4</v>
      </c>
      <c r="I655" s="187">
        <f t="shared" si="115"/>
        <v>692500</v>
      </c>
      <c r="J655" s="187">
        <f t="shared" si="116"/>
        <v>281500</v>
      </c>
      <c r="K655" s="187">
        <v>2.5</v>
      </c>
      <c r="L655" s="187">
        <f t="shared" si="112"/>
        <v>319580</v>
      </c>
      <c r="M655" s="187">
        <f t="shared" si="113"/>
        <v>778900</v>
      </c>
      <c r="N655" s="187">
        <f t="shared" si="114"/>
        <v>555194</v>
      </c>
      <c r="O655" s="187">
        <v>0</v>
      </c>
      <c r="P655" s="187">
        <f t="shared" si="117"/>
        <v>84000</v>
      </c>
      <c r="Q655" s="187">
        <f t="shared" si="118"/>
        <v>600000</v>
      </c>
      <c r="R655" s="187">
        <f t="shared" si="119"/>
        <v>684000</v>
      </c>
      <c r="S655" s="187">
        <f t="shared" si="120"/>
        <v>460294</v>
      </c>
    </row>
    <row r="656" spans="1:19" ht="39" x14ac:dyDescent="0.5">
      <c r="A656" s="14" t="s">
        <v>49</v>
      </c>
      <c r="B656" s="186">
        <v>803704</v>
      </c>
      <c r="C656" s="15" t="s">
        <v>1656</v>
      </c>
      <c r="D656" s="14"/>
      <c r="E656" s="187">
        <v>0.89999999999999991</v>
      </c>
      <c r="F656" s="187">
        <f t="shared" si="110"/>
        <v>43200</v>
      </c>
      <c r="G656" s="187">
        <f t="shared" si="111"/>
        <v>19040</v>
      </c>
      <c r="H656" s="187">
        <v>0.2</v>
      </c>
      <c r="I656" s="187">
        <f t="shared" si="115"/>
        <v>193900</v>
      </c>
      <c r="J656" s="187">
        <f t="shared" si="116"/>
        <v>78820</v>
      </c>
      <c r="K656" s="187">
        <v>0.7</v>
      </c>
      <c r="L656" s="187">
        <f t="shared" si="112"/>
        <v>97860</v>
      </c>
      <c r="M656" s="187">
        <f t="shared" si="113"/>
        <v>237100</v>
      </c>
      <c r="N656" s="187">
        <f t="shared" si="114"/>
        <v>168598</v>
      </c>
      <c r="O656" s="187">
        <v>0</v>
      </c>
      <c r="P656" s="187">
        <f t="shared" si="117"/>
        <v>42000</v>
      </c>
      <c r="Q656" s="187">
        <f t="shared" si="118"/>
        <v>168000</v>
      </c>
      <c r="R656" s="187">
        <f t="shared" si="119"/>
        <v>210000</v>
      </c>
      <c r="S656" s="187">
        <f t="shared" si="120"/>
        <v>141498</v>
      </c>
    </row>
    <row r="657" spans="1:19" ht="39" x14ac:dyDescent="0.5">
      <c r="A657" s="14" t="s">
        <v>49</v>
      </c>
      <c r="B657" s="186">
        <v>803705</v>
      </c>
      <c r="C657" s="15" t="s">
        <v>1657</v>
      </c>
      <c r="D657" s="14"/>
      <c r="E657" s="187">
        <v>0.89999999999999991</v>
      </c>
      <c r="F657" s="187">
        <f t="shared" si="110"/>
        <v>43200</v>
      </c>
      <c r="G657" s="187">
        <f t="shared" si="111"/>
        <v>19040</v>
      </c>
      <c r="H657" s="187">
        <v>0.2</v>
      </c>
      <c r="I657" s="187">
        <f t="shared" si="115"/>
        <v>193900</v>
      </c>
      <c r="J657" s="187">
        <f t="shared" si="116"/>
        <v>78820</v>
      </c>
      <c r="K657" s="187">
        <v>0.7</v>
      </c>
      <c r="L657" s="187">
        <f t="shared" si="112"/>
        <v>97860</v>
      </c>
      <c r="M657" s="187">
        <f t="shared" si="113"/>
        <v>237100</v>
      </c>
      <c r="N657" s="187">
        <f t="shared" si="114"/>
        <v>168598</v>
      </c>
      <c r="O657" s="187">
        <v>0</v>
      </c>
      <c r="P657" s="187">
        <f t="shared" si="117"/>
        <v>42000</v>
      </c>
      <c r="Q657" s="187">
        <f t="shared" si="118"/>
        <v>168000</v>
      </c>
      <c r="R657" s="187">
        <f t="shared" si="119"/>
        <v>210000</v>
      </c>
      <c r="S657" s="187">
        <f t="shared" si="120"/>
        <v>141498</v>
      </c>
    </row>
    <row r="658" spans="1:19" ht="19.5" x14ac:dyDescent="0.5">
      <c r="A658" s="14" t="s">
        <v>49</v>
      </c>
      <c r="B658" s="186">
        <v>803706</v>
      </c>
      <c r="C658" s="15" t="s">
        <v>1658</v>
      </c>
      <c r="D658" s="14"/>
      <c r="E658" s="187">
        <v>8.5</v>
      </c>
      <c r="F658" s="187">
        <f t="shared" si="110"/>
        <v>540000</v>
      </c>
      <c r="G658" s="187">
        <f t="shared" si="111"/>
        <v>238000</v>
      </c>
      <c r="H658" s="187">
        <v>2.5</v>
      </c>
      <c r="I658" s="187">
        <f t="shared" si="115"/>
        <v>1662000</v>
      </c>
      <c r="J658" s="187">
        <f t="shared" si="116"/>
        <v>675600</v>
      </c>
      <c r="K658" s="187">
        <v>6</v>
      </c>
      <c r="L658" s="187">
        <f t="shared" si="112"/>
        <v>913600</v>
      </c>
      <c r="M658" s="187">
        <f t="shared" si="113"/>
        <v>2202000</v>
      </c>
      <c r="N658" s="187">
        <f t="shared" si="114"/>
        <v>1562480</v>
      </c>
      <c r="O658" s="187">
        <v>0</v>
      </c>
      <c r="P658" s="187">
        <f t="shared" si="117"/>
        <v>525000</v>
      </c>
      <c r="Q658" s="187">
        <f t="shared" si="118"/>
        <v>1440000</v>
      </c>
      <c r="R658" s="187">
        <f t="shared" si="119"/>
        <v>1965000</v>
      </c>
      <c r="S658" s="187">
        <f t="shared" si="120"/>
        <v>1325480</v>
      </c>
    </row>
    <row r="659" spans="1:19" ht="19.5" x14ac:dyDescent="0.5">
      <c r="A659" s="14" t="s">
        <v>49</v>
      </c>
      <c r="B659" s="186">
        <v>803707</v>
      </c>
      <c r="C659" s="15" t="s">
        <v>1659</v>
      </c>
      <c r="D659" s="14"/>
      <c r="E659" s="187">
        <v>2.5</v>
      </c>
      <c r="F659" s="187">
        <f t="shared" si="110"/>
        <v>86400</v>
      </c>
      <c r="G659" s="187">
        <f t="shared" si="111"/>
        <v>38080</v>
      </c>
      <c r="H659" s="187">
        <v>0.4</v>
      </c>
      <c r="I659" s="187">
        <f t="shared" si="115"/>
        <v>581700</v>
      </c>
      <c r="J659" s="187">
        <f t="shared" si="116"/>
        <v>236460</v>
      </c>
      <c r="K659" s="187">
        <v>2.1</v>
      </c>
      <c r="L659" s="187">
        <f t="shared" si="112"/>
        <v>274540</v>
      </c>
      <c r="M659" s="187">
        <f t="shared" si="113"/>
        <v>668100</v>
      </c>
      <c r="N659" s="187">
        <f t="shared" si="114"/>
        <v>475922</v>
      </c>
      <c r="O659" s="187">
        <v>0</v>
      </c>
      <c r="P659" s="187">
        <f t="shared" si="117"/>
        <v>84000</v>
      </c>
      <c r="Q659" s="187">
        <f t="shared" si="118"/>
        <v>504000</v>
      </c>
      <c r="R659" s="187">
        <f t="shared" si="119"/>
        <v>588000</v>
      </c>
      <c r="S659" s="187">
        <f t="shared" si="120"/>
        <v>395822</v>
      </c>
    </row>
    <row r="660" spans="1:19" ht="19.5" x14ac:dyDescent="0.5">
      <c r="A660" s="14" t="s">
        <v>49</v>
      </c>
      <c r="B660" s="186">
        <v>803708</v>
      </c>
      <c r="C660" s="15" t="s">
        <v>1660</v>
      </c>
      <c r="D660" s="14"/>
      <c r="E660" s="187">
        <v>2.5</v>
      </c>
      <c r="F660" s="187">
        <f t="shared" si="110"/>
        <v>86400</v>
      </c>
      <c r="G660" s="187">
        <f t="shared" si="111"/>
        <v>38080</v>
      </c>
      <c r="H660" s="187">
        <v>0.4</v>
      </c>
      <c r="I660" s="187">
        <f t="shared" si="115"/>
        <v>581700</v>
      </c>
      <c r="J660" s="187">
        <f t="shared" si="116"/>
        <v>236460</v>
      </c>
      <c r="K660" s="187">
        <v>2.1</v>
      </c>
      <c r="L660" s="187">
        <f t="shared" si="112"/>
        <v>274540</v>
      </c>
      <c r="M660" s="187">
        <f t="shared" si="113"/>
        <v>668100</v>
      </c>
      <c r="N660" s="187">
        <f t="shared" si="114"/>
        <v>475922</v>
      </c>
      <c r="O660" s="187">
        <v>0</v>
      </c>
      <c r="P660" s="187">
        <f t="shared" si="117"/>
        <v>84000</v>
      </c>
      <c r="Q660" s="187">
        <f t="shared" si="118"/>
        <v>504000</v>
      </c>
      <c r="R660" s="187">
        <f t="shared" si="119"/>
        <v>588000</v>
      </c>
      <c r="S660" s="187">
        <f t="shared" si="120"/>
        <v>395822</v>
      </c>
    </row>
    <row r="661" spans="1:19" ht="19.5" x14ac:dyDescent="0.5">
      <c r="A661" s="14" t="s">
        <v>49</v>
      </c>
      <c r="B661" s="186">
        <v>803709</v>
      </c>
      <c r="C661" s="15" t="s">
        <v>1661</v>
      </c>
      <c r="D661" s="14"/>
      <c r="E661" s="187">
        <v>3.1999999999999997</v>
      </c>
      <c r="F661" s="187">
        <f t="shared" si="110"/>
        <v>86400</v>
      </c>
      <c r="G661" s="187">
        <f t="shared" si="111"/>
        <v>38080</v>
      </c>
      <c r="H661" s="187">
        <v>0.4</v>
      </c>
      <c r="I661" s="187">
        <f t="shared" si="115"/>
        <v>775600</v>
      </c>
      <c r="J661" s="187">
        <f t="shared" si="116"/>
        <v>315280</v>
      </c>
      <c r="K661" s="187">
        <v>2.8</v>
      </c>
      <c r="L661" s="187">
        <f t="shared" si="112"/>
        <v>353360</v>
      </c>
      <c r="M661" s="187">
        <f t="shared" si="113"/>
        <v>862000</v>
      </c>
      <c r="N661" s="187">
        <f t="shared" si="114"/>
        <v>614648</v>
      </c>
      <c r="O661" s="187">
        <v>0</v>
      </c>
      <c r="P661" s="187">
        <f t="shared" si="117"/>
        <v>84000</v>
      </c>
      <c r="Q661" s="187">
        <f t="shared" si="118"/>
        <v>672000</v>
      </c>
      <c r="R661" s="187">
        <f t="shared" si="119"/>
        <v>756000</v>
      </c>
      <c r="S661" s="187">
        <f t="shared" si="120"/>
        <v>508648</v>
      </c>
    </row>
    <row r="662" spans="1:19" ht="19.5" x14ac:dyDescent="0.5">
      <c r="A662" s="14" t="s">
        <v>49</v>
      </c>
      <c r="B662" s="186">
        <v>803710</v>
      </c>
      <c r="C662" s="15" t="s">
        <v>1662</v>
      </c>
      <c r="D662" s="14"/>
      <c r="E662" s="187">
        <v>5.2</v>
      </c>
      <c r="F662" s="187">
        <f t="shared" si="110"/>
        <v>86400</v>
      </c>
      <c r="G662" s="187">
        <f t="shared" si="111"/>
        <v>38080</v>
      </c>
      <c r="H662" s="187">
        <v>0.4</v>
      </c>
      <c r="I662" s="187">
        <f t="shared" si="115"/>
        <v>1329600</v>
      </c>
      <c r="J662" s="187">
        <f t="shared" si="116"/>
        <v>540480</v>
      </c>
      <c r="K662" s="187">
        <v>4.8</v>
      </c>
      <c r="L662" s="187">
        <f t="shared" si="112"/>
        <v>578560</v>
      </c>
      <c r="M662" s="187">
        <f t="shared" si="113"/>
        <v>1416000</v>
      </c>
      <c r="N662" s="187">
        <f t="shared" si="114"/>
        <v>1011008</v>
      </c>
      <c r="O662" s="187">
        <v>0</v>
      </c>
      <c r="P662" s="187">
        <f t="shared" si="117"/>
        <v>84000</v>
      </c>
      <c r="Q662" s="187">
        <f t="shared" si="118"/>
        <v>1152000</v>
      </c>
      <c r="R662" s="187">
        <f t="shared" si="119"/>
        <v>1236000</v>
      </c>
      <c r="S662" s="187">
        <f t="shared" si="120"/>
        <v>831008</v>
      </c>
    </row>
    <row r="663" spans="1:19" ht="19.5" x14ac:dyDescent="0.5">
      <c r="A663" s="14" t="s">
        <v>49</v>
      </c>
      <c r="B663" s="186">
        <v>803711</v>
      </c>
      <c r="C663" s="15" t="s">
        <v>1663</v>
      </c>
      <c r="D663" s="14"/>
      <c r="E663" s="187">
        <v>2.1999999999999997</v>
      </c>
      <c r="F663" s="187">
        <f t="shared" si="110"/>
        <v>64800</v>
      </c>
      <c r="G663" s="187">
        <f t="shared" si="111"/>
        <v>28560</v>
      </c>
      <c r="H663" s="187">
        <v>0.3</v>
      </c>
      <c r="I663" s="187">
        <f t="shared" si="115"/>
        <v>526300</v>
      </c>
      <c r="J663" s="187">
        <f t="shared" si="116"/>
        <v>213940</v>
      </c>
      <c r="K663" s="187">
        <v>1.9</v>
      </c>
      <c r="L663" s="187">
        <f t="shared" si="112"/>
        <v>242500</v>
      </c>
      <c r="M663" s="187">
        <f t="shared" si="113"/>
        <v>591100</v>
      </c>
      <c r="N663" s="187">
        <f t="shared" si="114"/>
        <v>421350</v>
      </c>
      <c r="O663" s="187">
        <v>0</v>
      </c>
      <c r="P663" s="187">
        <f t="shared" si="117"/>
        <v>63000</v>
      </c>
      <c r="Q663" s="187">
        <f t="shared" si="118"/>
        <v>456000</v>
      </c>
      <c r="R663" s="187">
        <f t="shared" si="119"/>
        <v>519000</v>
      </c>
      <c r="S663" s="187">
        <f t="shared" si="120"/>
        <v>349250</v>
      </c>
    </row>
    <row r="664" spans="1:19" ht="39" x14ac:dyDescent="0.5">
      <c r="A664" s="14" t="s">
        <v>49</v>
      </c>
      <c r="B664" s="186">
        <v>803712</v>
      </c>
      <c r="C664" s="15" t="s">
        <v>1664</v>
      </c>
      <c r="D664" s="14"/>
      <c r="E664" s="187">
        <v>2.2000000000000002</v>
      </c>
      <c r="F664" s="187">
        <f t="shared" si="110"/>
        <v>86400</v>
      </c>
      <c r="G664" s="187">
        <f t="shared" si="111"/>
        <v>38080</v>
      </c>
      <c r="H664" s="187">
        <v>0.4</v>
      </c>
      <c r="I664" s="187">
        <f t="shared" si="115"/>
        <v>498600</v>
      </c>
      <c r="J664" s="187">
        <f t="shared" si="116"/>
        <v>202680</v>
      </c>
      <c r="K664" s="187">
        <v>1.8</v>
      </c>
      <c r="L664" s="187">
        <f t="shared" si="112"/>
        <v>240760</v>
      </c>
      <c r="M664" s="187">
        <f t="shared" si="113"/>
        <v>585000</v>
      </c>
      <c r="N664" s="187">
        <f t="shared" si="114"/>
        <v>416468</v>
      </c>
      <c r="O664" s="187">
        <v>0</v>
      </c>
      <c r="P664" s="187">
        <f t="shared" si="117"/>
        <v>84000</v>
      </c>
      <c r="Q664" s="187">
        <f t="shared" si="118"/>
        <v>432000</v>
      </c>
      <c r="R664" s="187">
        <f t="shared" si="119"/>
        <v>516000</v>
      </c>
      <c r="S664" s="187">
        <f t="shared" si="120"/>
        <v>347468</v>
      </c>
    </row>
    <row r="665" spans="1:19" ht="19.5" x14ac:dyDescent="0.5">
      <c r="A665" s="14" t="s">
        <v>49</v>
      </c>
      <c r="B665" s="186">
        <v>803713</v>
      </c>
      <c r="C665" s="15" t="s">
        <v>1665</v>
      </c>
      <c r="D665" s="14"/>
      <c r="E665" s="187">
        <v>0.8</v>
      </c>
      <c r="F665" s="187">
        <f t="shared" si="110"/>
        <v>43200</v>
      </c>
      <c r="G665" s="187">
        <f t="shared" si="111"/>
        <v>19040</v>
      </c>
      <c r="H665" s="187">
        <v>0.2</v>
      </c>
      <c r="I665" s="187">
        <f t="shared" si="115"/>
        <v>166200</v>
      </c>
      <c r="J665" s="187">
        <f t="shared" si="116"/>
        <v>67560</v>
      </c>
      <c r="K665" s="187">
        <v>0.6</v>
      </c>
      <c r="L665" s="187">
        <f t="shared" si="112"/>
        <v>86600</v>
      </c>
      <c r="M665" s="187">
        <f t="shared" si="113"/>
        <v>209400</v>
      </c>
      <c r="N665" s="187">
        <f t="shared" si="114"/>
        <v>148780</v>
      </c>
      <c r="O665" s="187">
        <v>0</v>
      </c>
      <c r="P665" s="187">
        <f t="shared" si="117"/>
        <v>42000</v>
      </c>
      <c r="Q665" s="187">
        <f t="shared" si="118"/>
        <v>144000</v>
      </c>
      <c r="R665" s="187">
        <f t="shared" si="119"/>
        <v>186000</v>
      </c>
      <c r="S665" s="187">
        <f t="shared" si="120"/>
        <v>125380</v>
      </c>
    </row>
    <row r="666" spans="1:19" ht="19.5" x14ac:dyDescent="0.5">
      <c r="A666" s="14" t="s">
        <v>49</v>
      </c>
      <c r="B666" s="186">
        <v>803714</v>
      </c>
      <c r="C666" s="15" t="s">
        <v>1666</v>
      </c>
      <c r="D666" s="14"/>
      <c r="E666" s="187">
        <v>3</v>
      </c>
      <c r="F666" s="187">
        <f t="shared" si="110"/>
        <v>129600</v>
      </c>
      <c r="G666" s="187">
        <f t="shared" si="111"/>
        <v>57120</v>
      </c>
      <c r="H666" s="187">
        <v>0.6</v>
      </c>
      <c r="I666" s="187">
        <f t="shared" si="115"/>
        <v>664800</v>
      </c>
      <c r="J666" s="187">
        <f t="shared" si="116"/>
        <v>270240</v>
      </c>
      <c r="K666" s="187">
        <v>2.4</v>
      </c>
      <c r="L666" s="187">
        <f t="shared" si="112"/>
        <v>327360</v>
      </c>
      <c r="M666" s="187">
        <f t="shared" si="113"/>
        <v>794400</v>
      </c>
      <c r="N666" s="187">
        <f t="shared" si="114"/>
        <v>565248</v>
      </c>
      <c r="O666" s="187">
        <v>0</v>
      </c>
      <c r="P666" s="187">
        <f t="shared" si="117"/>
        <v>126000</v>
      </c>
      <c r="Q666" s="187">
        <f t="shared" si="118"/>
        <v>576000</v>
      </c>
      <c r="R666" s="187">
        <f t="shared" si="119"/>
        <v>702000</v>
      </c>
      <c r="S666" s="187">
        <f t="shared" si="120"/>
        <v>472848</v>
      </c>
    </row>
    <row r="667" spans="1:19" ht="39" x14ac:dyDescent="0.5">
      <c r="A667" s="14" t="s">
        <v>49</v>
      </c>
      <c r="B667" s="186">
        <v>803715</v>
      </c>
      <c r="C667" s="15" t="s">
        <v>1667</v>
      </c>
      <c r="D667" s="14"/>
      <c r="E667" s="187">
        <v>7.2</v>
      </c>
      <c r="F667" s="187">
        <f t="shared" si="110"/>
        <v>216000</v>
      </c>
      <c r="G667" s="187">
        <f t="shared" si="111"/>
        <v>95200</v>
      </c>
      <c r="H667" s="187">
        <v>1</v>
      </c>
      <c r="I667" s="187">
        <f t="shared" si="115"/>
        <v>1717400</v>
      </c>
      <c r="J667" s="187">
        <f t="shared" si="116"/>
        <v>698120</v>
      </c>
      <c r="K667" s="187">
        <v>6.2</v>
      </c>
      <c r="L667" s="187">
        <f t="shared" si="112"/>
        <v>793320</v>
      </c>
      <c r="M667" s="187">
        <f t="shared" si="113"/>
        <v>1933400</v>
      </c>
      <c r="N667" s="187">
        <f t="shared" si="114"/>
        <v>1378076</v>
      </c>
      <c r="O667" s="187">
        <v>0</v>
      </c>
      <c r="P667" s="187">
        <f t="shared" si="117"/>
        <v>210000</v>
      </c>
      <c r="Q667" s="187">
        <f t="shared" si="118"/>
        <v>1488000</v>
      </c>
      <c r="R667" s="187">
        <f t="shared" si="119"/>
        <v>1698000</v>
      </c>
      <c r="S667" s="187">
        <f t="shared" si="120"/>
        <v>1142676</v>
      </c>
    </row>
    <row r="668" spans="1:19" ht="39" x14ac:dyDescent="0.5">
      <c r="A668" s="14" t="s">
        <v>49</v>
      </c>
      <c r="B668" s="186">
        <v>803716</v>
      </c>
      <c r="C668" s="15" t="s">
        <v>1668</v>
      </c>
      <c r="D668" s="14"/>
      <c r="E668" s="187">
        <v>3.1999999999999997</v>
      </c>
      <c r="F668" s="187">
        <f t="shared" si="110"/>
        <v>64800</v>
      </c>
      <c r="G668" s="187">
        <f t="shared" si="111"/>
        <v>28560</v>
      </c>
      <c r="H668" s="187">
        <v>0.3</v>
      </c>
      <c r="I668" s="187">
        <f t="shared" si="115"/>
        <v>803300</v>
      </c>
      <c r="J668" s="187">
        <f t="shared" si="116"/>
        <v>326540</v>
      </c>
      <c r="K668" s="187">
        <v>2.9</v>
      </c>
      <c r="L668" s="187">
        <f t="shared" si="112"/>
        <v>355100</v>
      </c>
      <c r="M668" s="187">
        <f t="shared" si="113"/>
        <v>868100</v>
      </c>
      <c r="N668" s="187">
        <f t="shared" si="114"/>
        <v>619530</v>
      </c>
      <c r="O668" s="187">
        <v>0</v>
      </c>
      <c r="P668" s="187">
        <f t="shared" si="117"/>
        <v>63000</v>
      </c>
      <c r="Q668" s="187">
        <f t="shared" si="118"/>
        <v>696000</v>
      </c>
      <c r="R668" s="187">
        <f t="shared" si="119"/>
        <v>759000</v>
      </c>
      <c r="S668" s="187">
        <f t="shared" si="120"/>
        <v>510430</v>
      </c>
    </row>
    <row r="669" spans="1:19" ht="19.5" x14ac:dyDescent="0.5">
      <c r="A669" s="14" t="s">
        <v>49</v>
      </c>
      <c r="B669" s="186">
        <v>803717</v>
      </c>
      <c r="C669" s="15" t="s">
        <v>1669</v>
      </c>
      <c r="D669" s="14"/>
      <c r="E669" s="187">
        <v>2</v>
      </c>
      <c r="F669" s="187">
        <f t="shared" si="110"/>
        <v>86400</v>
      </c>
      <c r="G669" s="187">
        <f t="shared" si="111"/>
        <v>38080</v>
      </c>
      <c r="H669" s="187">
        <v>0.4</v>
      </c>
      <c r="I669" s="187">
        <f t="shared" si="115"/>
        <v>443200</v>
      </c>
      <c r="J669" s="187">
        <f t="shared" si="116"/>
        <v>180160</v>
      </c>
      <c r="K669" s="187">
        <v>1.6</v>
      </c>
      <c r="L669" s="187">
        <f t="shared" si="112"/>
        <v>218240</v>
      </c>
      <c r="M669" s="187">
        <f t="shared" si="113"/>
        <v>529600</v>
      </c>
      <c r="N669" s="187">
        <f t="shared" si="114"/>
        <v>376832</v>
      </c>
      <c r="O669" s="187">
        <v>0</v>
      </c>
      <c r="P669" s="187">
        <f t="shared" si="117"/>
        <v>84000</v>
      </c>
      <c r="Q669" s="187">
        <f t="shared" si="118"/>
        <v>384000</v>
      </c>
      <c r="R669" s="187">
        <f t="shared" si="119"/>
        <v>468000</v>
      </c>
      <c r="S669" s="187">
        <f t="shared" si="120"/>
        <v>315232</v>
      </c>
    </row>
    <row r="670" spans="1:19" ht="58.5" x14ac:dyDescent="0.5">
      <c r="A670" s="14" t="s">
        <v>49</v>
      </c>
      <c r="B670" s="186">
        <v>803720</v>
      </c>
      <c r="C670" s="15" t="s">
        <v>1670</v>
      </c>
      <c r="D670" s="14"/>
      <c r="E670" s="187">
        <v>0.92</v>
      </c>
      <c r="F670" s="187">
        <f t="shared" si="110"/>
        <v>51840</v>
      </c>
      <c r="G670" s="187">
        <f t="shared" si="111"/>
        <v>22848</v>
      </c>
      <c r="H670" s="187">
        <v>0.24</v>
      </c>
      <c r="I670" s="187">
        <f t="shared" si="115"/>
        <v>188360</v>
      </c>
      <c r="J670" s="187">
        <f t="shared" si="116"/>
        <v>76568</v>
      </c>
      <c r="K670" s="187">
        <v>0.68</v>
      </c>
      <c r="L670" s="187">
        <f t="shared" si="112"/>
        <v>99416</v>
      </c>
      <c r="M670" s="187">
        <f t="shared" si="113"/>
        <v>240200</v>
      </c>
      <c r="N670" s="187">
        <f t="shared" si="114"/>
        <v>170608.8</v>
      </c>
      <c r="O670" s="187"/>
      <c r="P670" s="187">
        <f t="shared" si="117"/>
        <v>50400</v>
      </c>
      <c r="Q670" s="187">
        <f t="shared" si="118"/>
        <v>163200</v>
      </c>
      <c r="R670" s="187">
        <f t="shared" si="119"/>
        <v>213600</v>
      </c>
      <c r="S670" s="187">
        <f t="shared" si="120"/>
        <v>144008.79999999999</v>
      </c>
    </row>
    <row r="671" spans="1:19" ht="39" x14ac:dyDescent="0.5">
      <c r="A671" s="14" t="s">
        <v>16</v>
      </c>
      <c r="B671" s="186">
        <v>804000</v>
      </c>
      <c r="C671" s="15" t="s">
        <v>1671</v>
      </c>
      <c r="D671" s="14"/>
      <c r="E671" s="187">
        <v>0.42000000000000004</v>
      </c>
      <c r="F671" s="187">
        <f t="shared" si="110"/>
        <v>41040</v>
      </c>
      <c r="G671" s="187">
        <f t="shared" si="111"/>
        <v>18088</v>
      </c>
      <c r="H671" s="187">
        <v>0.19</v>
      </c>
      <c r="I671" s="187">
        <f t="shared" si="115"/>
        <v>63710</v>
      </c>
      <c r="J671" s="187">
        <f t="shared" si="116"/>
        <v>25898</v>
      </c>
      <c r="K671" s="187">
        <v>0.23</v>
      </c>
      <c r="L671" s="187">
        <f t="shared" si="112"/>
        <v>43986</v>
      </c>
      <c r="M671" s="187">
        <f t="shared" si="113"/>
        <v>104750</v>
      </c>
      <c r="N671" s="187">
        <f t="shared" si="114"/>
        <v>73959.8</v>
      </c>
      <c r="O671" s="187">
        <v>0</v>
      </c>
      <c r="P671" s="187">
        <f t="shared" si="117"/>
        <v>39900</v>
      </c>
      <c r="Q671" s="187">
        <f t="shared" si="118"/>
        <v>55200</v>
      </c>
      <c r="R671" s="187">
        <f t="shared" si="119"/>
        <v>95100</v>
      </c>
      <c r="S671" s="187">
        <f t="shared" si="120"/>
        <v>64309.8</v>
      </c>
    </row>
    <row r="672" spans="1:19" ht="39" x14ac:dyDescent="0.5">
      <c r="A672" s="14" t="s">
        <v>16</v>
      </c>
      <c r="B672" s="186">
        <v>804005</v>
      </c>
      <c r="C672" s="15" t="s">
        <v>1672</v>
      </c>
      <c r="D672" s="14"/>
      <c r="E672" s="187">
        <v>0.8899999999999999</v>
      </c>
      <c r="F672" s="187">
        <f t="shared" si="110"/>
        <v>88560</v>
      </c>
      <c r="G672" s="187">
        <f t="shared" si="111"/>
        <v>39032</v>
      </c>
      <c r="H672" s="187">
        <v>0.41</v>
      </c>
      <c r="I672" s="187">
        <f t="shared" si="115"/>
        <v>132960</v>
      </c>
      <c r="J672" s="187">
        <f t="shared" si="116"/>
        <v>54048</v>
      </c>
      <c r="K672" s="187">
        <v>0.48</v>
      </c>
      <c r="L672" s="187">
        <f t="shared" si="112"/>
        <v>93080</v>
      </c>
      <c r="M672" s="187">
        <f t="shared" si="113"/>
        <v>221520</v>
      </c>
      <c r="N672" s="187">
        <f t="shared" si="114"/>
        <v>156364</v>
      </c>
      <c r="O672" s="187">
        <v>0</v>
      </c>
      <c r="P672" s="187">
        <f t="shared" si="117"/>
        <v>86100</v>
      </c>
      <c r="Q672" s="187">
        <f t="shared" si="118"/>
        <v>115200</v>
      </c>
      <c r="R672" s="187">
        <f t="shared" si="119"/>
        <v>201300</v>
      </c>
      <c r="S672" s="187">
        <f t="shared" si="120"/>
        <v>136144</v>
      </c>
    </row>
    <row r="673" spans="1:19" ht="39" x14ac:dyDescent="0.5">
      <c r="A673" s="14" t="s">
        <v>16</v>
      </c>
      <c r="B673" s="186">
        <v>804010</v>
      </c>
      <c r="C673" s="15" t="s">
        <v>1673</v>
      </c>
      <c r="D673" s="14"/>
      <c r="E673" s="187">
        <v>1.07</v>
      </c>
      <c r="F673" s="187">
        <f t="shared" si="110"/>
        <v>99360</v>
      </c>
      <c r="G673" s="187">
        <f t="shared" si="111"/>
        <v>43792</v>
      </c>
      <c r="H673" s="187">
        <v>0.46</v>
      </c>
      <c r="I673" s="187">
        <f t="shared" si="115"/>
        <v>168970</v>
      </c>
      <c r="J673" s="187">
        <f t="shared" si="116"/>
        <v>68686</v>
      </c>
      <c r="K673" s="187">
        <v>0.61</v>
      </c>
      <c r="L673" s="187">
        <f t="shared" si="112"/>
        <v>112478</v>
      </c>
      <c r="M673" s="187">
        <f t="shared" si="113"/>
        <v>268330</v>
      </c>
      <c r="N673" s="187">
        <f t="shared" si="114"/>
        <v>189595.40000000002</v>
      </c>
      <c r="O673" s="187">
        <v>0</v>
      </c>
      <c r="P673" s="187">
        <f t="shared" si="117"/>
        <v>96600</v>
      </c>
      <c r="Q673" s="187">
        <f t="shared" si="118"/>
        <v>146400</v>
      </c>
      <c r="R673" s="187">
        <f t="shared" si="119"/>
        <v>243000</v>
      </c>
      <c r="S673" s="187">
        <f t="shared" si="120"/>
        <v>164265.40000000002</v>
      </c>
    </row>
    <row r="674" spans="1:19" ht="39" x14ac:dyDescent="0.5">
      <c r="A674" s="14" t="s">
        <v>16</v>
      </c>
      <c r="B674" s="186">
        <v>804015</v>
      </c>
      <c r="C674" s="15" t="s">
        <v>1674</v>
      </c>
      <c r="D674" s="14"/>
      <c r="E674" s="187">
        <v>0.89</v>
      </c>
      <c r="F674" s="187">
        <f t="shared" si="110"/>
        <v>84240</v>
      </c>
      <c r="G674" s="187">
        <f t="shared" si="111"/>
        <v>37128</v>
      </c>
      <c r="H674" s="187">
        <v>0.39</v>
      </c>
      <c r="I674" s="187">
        <f t="shared" si="115"/>
        <v>138500</v>
      </c>
      <c r="J674" s="187">
        <f t="shared" si="116"/>
        <v>56300</v>
      </c>
      <c r="K674" s="187">
        <v>0.5</v>
      </c>
      <c r="L674" s="187">
        <f t="shared" si="112"/>
        <v>93428</v>
      </c>
      <c r="M674" s="187">
        <f t="shared" si="113"/>
        <v>222740</v>
      </c>
      <c r="N674" s="187">
        <f t="shared" si="114"/>
        <v>157340.4</v>
      </c>
      <c r="O674" s="187">
        <v>0</v>
      </c>
      <c r="P674" s="187">
        <f t="shared" si="117"/>
        <v>81900</v>
      </c>
      <c r="Q674" s="187">
        <f t="shared" si="118"/>
        <v>120000</v>
      </c>
      <c r="R674" s="187">
        <f t="shared" si="119"/>
        <v>201900</v>
      </c>
      <c r="S674" s="187">
        <f t="shared" si="120"/>
        <v>136500.4</v>
      </c>
    </row>
    <row r="675" spans="1:19" ht="19.5" x14ac:dyDescent="0.5">
      <c r="A675" s="14" t="s">
        <v>16</v>
      </c>
      <c r="B675" s="186">
        <v>804020</v>
      </c>
      <c r="C675" s="15" t="s">
        <v>1675</v>
      </c>
      <c r="D675" s="14"/>
      <c r="E675" s="187">
        <v>0.95</v>
      </c>
      <c r="F675" s="187">
        <f t="shared" si="110"/>
        <v>64800</v>
      </c>
      <c r="G675" s="187">
        <f t="shared" si="111"/>
        <v>28560</v>
      </c>
      <c r="H675" s="187">
        <v>0.3</v>
      </c>
      <c r="I675" s="187">
        <f t="shared" si="115"/>
        <v>180050</v>
      </c>
      <c r="J675" s="187">
        <f t="shared" si="116"/>
        <v>73190</v>
      </c>
      <c r="K675" s="187">
        <v>0.65</v>
      </c>
      <c r="L675" s="187">
        <f t="shared" si="112"/>
        <v>101750</v>
      </c>
      <c r="M675" s="187">
        <f t="shared" si="113"/>
        <v>244850</v>
      </c>
      <c r="N675" s="187">
        <f t="shared" si="114"/>
        <v>173625</v>
      </c>
      <c r="O675" s="187">
        <v>0</v>
      </c>
      <c r="P675" s="187">
        <f t="shared" si="117"/>
        <v>63000</v>
      </c>
      <c r="Q675" s="187">
        <f t="shared" si="118"/>
        <v>156000</v>
      </c>
      <c r="R675" s="187">
        <f t="shared" si="119"/>
        <v>219000</v>
      </c>
      <c r="S675" s="187">
        <f t="shared" si="120"/>
        <v>147775</v>
      </c>
    </row>
    <row r="676" spans="1:19" ht="39" x14ac:dyDescent="0.5">
      <c r="A676" s="14" t="s">
        <v>16</v>
      </c>
      <c r="B676" s="186">
        <v>804030</v>
      </c>
      <c r="C676" s="15" t="s">
        <v>1676</v>
      </c>
      <c r="D676" s="14"/>
      <c r="E676" s="187">
        <v>1.04</v>
      </c>
      <c r="F676" s="187">
        <f t="shared" si="110"/>
        <v>90720</v>
      </c>
      <c r="G676" s="187">
        <f t="shared" si="111"/>
        <v>39984</v>
      </c>
      <c r="H676" s="187">
        <v>0.42</v>
      </c>
      <c r="I676" s="187">
        <f t="shared" si="115"/>
        <v>171740</v>
      </c>
      <c r="J676" s="187">
        <f t="shared" si="116"/>
        <v>69812</v>
      </c>
      <c r="K676" s="187">
        <v>0.62</v>
      </c>
      <c r="L676" s="187">
        <f t="shared" si="112"/>
        <v>109796</v>
      </c>
      <c r="M676" s="187">
        <f t="shared" si="113"/>
        <v>262460</v>
      </c>
      <c r="N676" s="187">
        <f t="shared" si="114"/>
        <v>185602.8</v>
      </c>
      <c r="O676" s="187">
        <v>0</v>
      </c>
      <c r="P676" s="187">
        <f t="shared" si="117"/>
        <v>88200</v>
      </c>
      <c r="Q676" s="187">
        <f t="shared" si="118"/>
        <v>148800</v>
      </c>
      <c r="R676" s="187">
        <f t="shared" si="119"/>
        <v>237000</v>
      </c>
      <c r="S676" s="187">
        <f t="shared" si="120"/>
        <v>160142.79999999999</v>
      </c>
    </row>
    <row r="677" spans="1:19" ht="58.5" x14ac:dyDescent="0.5">
      <c r="A677" s="14" t="s">
        <v>16</v>
      </c>
      <c r="B677" s="186">
        <v>804035</v>
      </c>
      <c r="C677" s="15" t="s">
        <v>1677</v>
      </c>
      <c r="D677" s="14"/>
      <c r="E677" s="187">
        <v>0.46</v>
      </c>
      <c r="F677" s="187">
        <f t="shared" si="110"/>
        <v>43200</v>
      </c>
      <c r="G677" s="187">
        <f t="shared" si="111"/>
        <v>19040</v>
      </c>
      <c r="H677" s="187">
        <v>0.2</v>
      </c>
      <c r="I677" s="187">
        <f t="shared" si="115"/>
        <v>72020</v>
      </c>
      <c r="J677" s="187">
        <f t="shared" si="116"/>
        <v>29276</v>
      </c>
      <c r="K677" s="187">
        <v>0.26</v>
      </c>
      <c r="L677" s="187">
        <f t="shared" si="112"/>
        <v>48316</v>
      </c>
      <c r="M677" s="187">
        <f t="shared" si="113"/>
        <v>115220</v>
      </c>
      <c r="N677" s="187">
        <f t="shared" si="114"/>
        <v>81398.8</v>
      </c>
      <c r="O677" s="187">
        <v>0</v>
      </c>
      <c r="P677" s="187">
        <f t="shared" si="117"/>
        <v>42000</v>
      </c>
      <c r="Q677" s="187">
        <f t="shared" si="118"/>
        <v>62400</v>
      </c>
      <c r="R677" s="187">
        <f t="shared" si="119"/>
        <v>104400</v>
      </c>
      <c r="S677" s="187">
        <f t="shared" si="120"/>
        <v>70578.8</v>
      </c>
    </row>
    <row r="678" spans="1:19" ht="39" x14ac:dyDescent="0.5">
      <c r="A678" s="14" t="s">
        <v>16</v>
      </c>
      <c r="B678" s="186">
        <v>804040</v>
      </c>
      <c r="C678" s="15" t="s">
        <v>1678</v>
      </c>
      <c r="D678" s="14"/>
      <c r="E678" s="187">
        <v>0.46</v>
      </c>
      <c r="F678" s="187">
        <f t="shared" si="110"/>
        <v>43200</v>
      </c>
      <c r="G678" s="187">
        <f t="shared" si="111"/>
        <v>19040</v>
      </c>
      <c r="H678" s="187">
        <v>0.2</v>
      </c>
      <c r="I678" s="187">
        <f t="shared" si="115"/>
        <v>72020</v>
      </c>
      <c r="J678" s="187">
        <f t="shared" si="116"/>
        <v>29276</v>
      </c>
      <c r="K678" s="187">
        <v>0.26</v>
      </c>
      <c r="L678" s="187">
        <f t="shared" si="112"/>
        <v>48316</v>
      </c>
      <c r="M678" s="187">
        <f t="shared" si="113"/>
        <v>115220</v>
      </c>
      <c r="N678" s="187">
        <f t="shared" si="114"/>
        <v>81398.8</v>
      </c>
      <c r="O678" s="187">
        <v>0</v>
      </c>
      <c r="P678" s="187">
        <f t="shared" si="117"/>
        <v>42000</v>
      </c>
      <c r="Q678" s="187">
        <f t="shared" si="118"/>
        <v>62400</v>
      </c>
      <c r="R678" s="187">
        <f t="shared" si="119"/>
        <v>104400</v>
      </c>
      <c r="S678" s="187">
        <f t="shared" si="120"/>
        <v>70578.8</v>
      </c>
    </row>
    <row r="679" spans="1:19" ht="19.5" x14ac:dyDescent="0.5">
      <c r="A679" s="14" t="s">
        <v>16</v>
      </c>
      <c r="B679" s="186">
        <v>804045</v>
      </c>
      <c r="C679" s="15" t="s">
        <v>1679</v>
      </c>
      <c r="D679" s="14"/>
      <c r="E679" s="187">
        <v>0.48</v>
      </c>
      <c r="F679" s="187">
        <f t="shared" si="110"/>
        <v>28080</v>
      </c>
      <c r="G679" s="187">
        <f t="shared" si="111"/>
        <v>12376</v>
      </c>
      <c r="H679" s="187">
        <v>0.13</v>
      </c>
      <c r="I679" s="187">
        <f t="shared" si="115"/>
        <v>96950</v>
      </c>
      <c r="J679" s="187">
        <f t="shared" si="116"/>
        <v>39410</v>
      </c>
      <c r="K679" s="187">
        <v>0.35</v>
      </c>
      <c r="L679" s="187">
        <f t="shared" si="112"/>
        <v>51786</v>
      </c>
      <c r="M679" s="187">
        <f t="shared" si="113"/>
        <v>125030</v>
      </c>
      <c r="N679" s="187">
        <f t="shared" si="114"/>
        <v>88779.8</v>
      </c>
      <c r="O679" s="187">
        <v>0</v>
      </c>
      <c r="P679" s="187">
        <f t="shared" si="117"/>
        <v>27300</v>
      </c>
      <c r="Q679" s="187">
        <f t="shared" si="118"/>
        <v>84000</v>
      </c>
      <c r="R679" s="187">
        <f t="shared" si="119"/>
        <v>111300</v>
      </c>
      <c r="S679" s="187">
        <f t="shared" si="120"/>
        <v>75049.8</v>
      </c>
    </row>
    <row r="680" spans="1:19" ht="39" x14ac:dyDescent="0.5">
      <c r="A680" s="14" t="s">
        <v>16</v>
      </c>
      <c r="B680" s="186">
        <v>804050</v>
      </c>
      <c r="C680" s="15" t="s">
        <v>1680</v>
      </c>
      <c r="D680" s="14"/>
      <c r="E680" s="187">
        <v>0.14000000000000001</v>
      </c>
      <c r="F680" s="187">
        <f t="shared" si="110"/>
        <v>10800</v>
      </c>
      <c r="G680" s="187">
        <f t="shared" si="111"/>
        <v>4760</v>
      </c>
      <c r="H680" s="187">
        <v>0.05</v>
      </c>
      <c r="I680" s="187">
        <f t="shared" si="115"/>
        <v>24930</v>
      </c>
      <c r="J680" s="187">
        <f t="shared" si="116"/>
        <v>10134</v>
      </c>
      <c r="K680" s="187">
        <v>0.09</v>
      </c>
      <c r="L680" s="187">
        <f t="shared" si="112"/>
        <v>14894</v>
      </c>
      <c r="M680" s="187">
        <f t="shared" si="113"/>
        <v>35730</v>
      </c>
      <c r="N680" s="187">
        <f t="shared" si="114"/>
        <v>25304.2</v>
      </c>
      <c r="O680" s="187">
        <v>0</v>
      </c>
      <c r="P680" s="187">
        <f t="shared" si="117"/>
        <v>10500</v>
      </c>
      <c r="Q680" s="187">
        <f t="shared" si="118"/>
        <v>21600</v>
      </c>
      <c r="R680" s="187">
        <f t="shared" si="119"/>
        <v>32100</v>
      </c>
      <c r="S680" s="187">
        <f t="shared" si="120"/>
        <v>21674.2</v>
      </c>
    </row>
    <row r="681" spans="1:19" ht="39" x14ac:dyDescent="0.5">
      <c r="A681" s="14" t="s">
        <v>16</v>
      </c>
      <c r="B681" s="186">
        <v>804060</v>
      </c>
      <c r="C681" s="15" t="s">
        <v>1681</v>
      </c>
      <c r="D681" s="14"/>
      <c r="E681" s="187">
        <v>0.69000000000000006</v>
      </c>
      <c r="F681" s="187">
        <f t="shared" si="110"/>
        <v>49680</v>
      </c>
      <c r="G681" s="187">
        <f t="shared" si="111"/>
        <v>21896</v>
      </c>
      <c r="H681" s="187">
        <v>0.23</v>
      </c>
      <c r="I681" s="187">
        <f t="shared" si="115"/>
        <v>127420</v>
      </c>
      <c r="J681" s="187">
        <f t="shared" si="116"/>
        <v>51796</v>
      </c>
      <c r="K681" s="187">
        <v>0.46</v>
      </c>
      <c r="L681" s="187">
        <f t="shared" si="112"/>
        <v>73692</v>
      </c>
      <c r="M681" s="187">
        <f t="shared" si="113"/>
        <v>177100</v>
      </c>
      <c r="N681" s="187">
        <f t="shared" si="114"/>
        <v>125515.6</v>
      </c>
      <c r="O681" s="187">
        <v>0</v>
      </c>
      <c r="P681" s="187">
        <f t="shared" si="117"/>
        <v>48300</v>
      </c>
      <c r="Q681" s="187">
        <f t="shared" si="118"/>
        <v>110400</v>
      </c>
      <c r="R681" s="187">
        <f t="shared" si="119"/>
        <v>158700</v>
      </c>
      <c r="S681" s="187">
        <f t="shared" si="120"/>
        <v>107115.6</v>
      </c>
    </row>
    <row r="682" spans="1:19" ht="19.5" x14ac:dyDescent="0.5">
      <c r="A682" s="14" t="s">
        <v>16</v>
      </c>
      <c r="B682" s="186">
        <v>804065</v>
      </c>
      <c r="C682" s="15" t="s">
        <v>1682</v>
      </c>
      <c r="D682" s="14"/>
      <c r="E682" s="187">
        <v>0.71</v>
      </c>
      <c r="F682" s="187">
        <f t="shared" si="110"/>
        <v>54000</v>
      </c>
      <c r="G682" s="187">
        <f t="shared" si="111"/>
        <v>23800</v>
      </c>
      <c r="H682" s="187">
        <v>0.25</v>
      </c>
      <c r="I682" s="187">
        <f t="shared" si="115"/>
        <v>127420</v>
      </c>
      <c r="J682" s="187">
        <f t="shared" si="116"/>
        <v>51796</v>
      </c>
      <c r="K682" s="187">
        <v>0.46</v>
      </c>
      <c r="L682" s="187">
        <f t="shared" si="112"/>
        <v>75596</v>
      </c>
      <c r="M682" s="187">
        <f t="shared" si="113"/>
        <v>181420</v>
      </c>
      <c r="N682" s="187">
        <f t="shared" si="114"/>
        <v>128502.8</v>
      </c>
      <c r="O682" s="187">
        <v>0</v>
      </c>
      <c r="P682" s="187">
        <f t="shared" si="117"/>
        <v>52500</v>
      </c>
      <c r="Q682" s="187">
        <f t="shared" si="118"/>
        <v>110400</v>
      </c>
      <c r="R682" s="187">
        <f t="shared" si="119"/>
        <v>162900</v>
      </c>
      <c r="S682" s="187">
        <f t="shared" si="120"/>
        <v>109982.8</v>
      </c>
    </row>
    <row r="683" spans="1:19" ht="39" x14ac:dyDescent="0.5">
      <c r="A683" s="14" t="s">
        <v>16</v>
      </c>
      <c r="B683" s="186">
        <v>804070</v>
      </c>
      <c r="C683" s="15" t="s">
        <v>1683</v>
      </c>
      <c r="D683" s="14"/>
      <c r="E683" s="187">
        <v>1.31</v>
      </c>
      <c r="F683" s="187">
        <f t="shared" si="110"/>
        <v>77760</v>
      </c>
      <c r="G683" s="187">
        <f t="shared" si="111"/>
        <v>34272</v>
      </c>
      <c r="H683" s="187">
        <v>0.36</v>
      </c>
      <c r="I683" s="187">
        <f t="shared" si="115"/>
        <v>263150</v>
      </c>
      <c r="J683" s="187">
        <f t="shared" si="116"/>
        <v>106970</v>
      </c>
      <c r="K683" s="187">
        <v>0.95</v>
      </c>
      <c r="L683" s="187">
        <f t="shared" si="112"/>
        <v>141242</v>
      </c>
      <c r="M683" s="187">
        <f t="shared" si="113"/>
        <v>340910</v>
      </c>
      <c r="N683" s="187">
        <f t="shared" si="114"/>
        <v>242040.6</v>
      </c>
      <c r="O683" s="187">
        <v>0</v>
      </c>
      <c r="P683" s="187">
        <f t="shared" si="117"/>
        <v>75600</v>
      </c>
      <c r="Q683" s="187">
        <f t="shared" si="118"/>
        <v>228000</v>
      </c>
      <c r="R683" s="187">
        <f t="shared" si="119"/>
        <v>303600</v>
      </c>
      <c r="S683" s="187">
        <f t="shared" si="120"/>
        <v>204730.6</v>
      </c>
    </row>
    <row r="684" spans="1:19" ht="39" x14ac:dyDescent="0.5">
      <c r="A684" s="14" t="s">
        <v>16</v>
      </c>
      <c r="B684" s="186">
        <v>804075</v>
      </c>
      <c r="C684" s="15" t="s">
        <v>1684</v>
      </c>
      <c r="D684" s="14"/>
      <c r="E684" s="187">
        <v>2.2199999999999998</v>
      </c>
      <c r="F684" s="187">
        <f t="shared" si="110"/>
        <v>228960</v>
      </c>
      <c r="G684" s="187">
        <f t="shared" si="111"/>
        <v>100912</v>
      </c>
      <c r="H684" s="187">
        <v>1.06</v>
      </c>
      <c r="I684" s="187">
        <f t="shared" si="115"/>
        <v>321320</v>
      </c>
      <c r="J684" s="187">
        <f t="shared" si="116"/>
        <v>130615.99999999999</v>
      </c>
      <c r="K684" s="187">
        <v>1.1599999999999999</v>
      </c>
      <c r="L684" s="187">
        <f t="shared" si="112"/>
        <v>231528</v>
      </c>
      <c r="M684" s="187">
        <f t="shared" si="113"/>
        <v>550280</v>
      </c>
      <c r="N684" s="187">
        <f t="shared" si="114"/>
        <v>388210.4</v>
      </c>
      <c r="O684" s="187">
        <v>0</v>
      </c>
      <c r="P684" s="187">
        <f t="shared" si="117"/>
        <v>222600</v>
      </c>
      <c r="Q684" s="187">
        <f t="shared" si="118"/>
        <v>278400</v>
      </c>
      <c r="R684" s="187">
        <f t="shared" si="119"/>
        <v>501000</v>
      </c>
      <c r="S684" s="187">
        <f t="shared" si="120"/>
        <v>338930.4</v>
      </c>
    </row>
    <row r="685" spans="1:19" ht="58.5" x14ac:dyDescent="0.5">
      <c r="A685" s="14" t="s">
        <v>16</v>
      </c>
      <c r="B685" s="186">
        <v>804080</v>
      </c>
      <c r="C685" s="15" t="s">
        <v>1685</v>
      </c>
      <c r="D685" s="14"/>
      <c r="E685" s="187">
        <v>6.38</v>
      </c>
      <c r="F685" s="187">
        <f t="shared" si="110"/>
        <v>751680</v>
      </c>
      <c r="G685" s="187">
        <f t="shared" si="111"/>
        <v>331296</v>
      </c>
      <c r="H685" s="187">
        <v>3.48</v>
      </c>
      <c r="I685" s="187">
        <f t="shared" si="115"/>
        <v>803300</v>
      </c>
      <c r="J685" s="187">
        <f t="shared" si="116"/>
        <v>326540</v>
      </c>
      <c r="K685" s="187">
        <v>2.9</v>
      </c>
      <c r="L685" s="187">
        <f t="shared" si="112"/>
        <v>657836</v>
      </c>
      <c r="M685" s="187">
        <f t="shared" si="113"/>
        <v>1554980</v>
      </c>
      <c r="N685" s="187">
        <f t="shared" si="114"/>
        <v>1094494.8</v>
      </c>
      <c r="O685" s="187">
        <v>0</v>
      </c>
      <c r="P685" s="187">
        <f t="shared" si="117"/>
        <v>730800</v>
      </c>
      <c r="Q685" s="187">
        <f t="shared" si="118"/>
        <v>696000</v>
      </c>
      <c r="R685" s="187">
        <f t="shared" si="119"/>
        <v>1426800</v>
      </c>
      <c r="S685" s="187">
        <f t="shared" si="120"/>
        <v>966314.8</v>
      </c>
    </row>
    <row r="686" spans="1:19" ht="19.5" x14ac:dyDescent="0.5">
      <c r="A686" s="14" t="s">
        <v>16</v>
      </c>
      <c r="B686" s="186">
        <v>804085</v>
      </c>
      <c r="C686" s="15" t="s">
        <v>1686</v>
      </c>
      <c r="D686" s="14"/>
      <c r="E686" s="187">
        <v>4.88</v>
      </c>
      <c r="F686" s="187">
        <f t="shared" si="110"/>
        <v>220320</v>
      </c>
      <c r="G686" s="187">
        <f t="shared" si="111"/>
        <v>97104</v>
      </c>
      <c r="H686" s="187">
        <v>1.02</v>
      </c>
      <c r="I686" s="187">
        <f t="shared" si="115"/>
        <v>1069220</v>
      </c>
      <c r="J686" s="187">
        <f t="shared" si="116"/>
        <v>434636</v>
      </c>
      <c r="K686" s="187">
        <v>3.86</v>
      </c>
      <c r="L686" s="187">
        <f t="shared" si="112"/>
        <v>531740</v>
      </c>
      <c r="M686" s="187">
        <f t="shared" si="113"/>
        <v>1289540</v>
      </c>
      <c r="N686" s="187">
        <f t="shared" si="114"/>
        <v>917322</v>
      </c>
      <c r="O686" s="187">
        <v>0</v>
      </c>
      <c r="P686" s="187">
        <f t="shared" si="117"/>
        <v>214200</v>
      </c>
      <c r="Q686" s="187">
        <f t="shared" si="118"/>
        <v>926400</v>
      </c>
      <c r="R686" s="187">
        <f t="shared" si="119"/>
        <v>1140600</v>
      </c>
      <c r="S686" s="187">
        <f t="shared" si="120"/>
        <v>768382</v>
      </c>
    </row>
    <row r="687" spans="1:19" ht="39" x14ac:dyDescent="0.5">
      <c r="A687" s="14" t="s">
        <v>16</v>
      </c>
      <c r="B687" s="186">
        <v>804090</v>
      </c>
      <c r="C687" s="15" t="s">
        <v>1687</v>
      </c>
      <c r="D687" s="14"/>
      <c r="E687" s="187">
        <v>0.24000000000000002</v>
      </c>
      <c r="F687" s="187">
        <f t="shared" si="110"/>
        <v>21600</v>
      </c>
      <c r="G687" s="187">
        <f t="shared" si="111"/>
        <v>9520</v>
      </c>
      <c r="H687" s="187">
        <v>0.1</v>
      </c>
      <c r="I687" s="187">
        <f t="shared" si="115"/>
        <v>38780.000000000007</v>
      </c>
      <c r="J687" s="187">
        <f t="shared" si="116"/>
        <v>15764.000000000002</v>
      </c>
      <c r="K687" s="187">
        <v>0.14000000000000001</v>
      </c>
      <c r="L687" s="187">
        <f t="shared" si="112"/>
        <v>25284</v>
      </c>
      <c r="M687" s="187">
        <f t="shared" si="113"/>
        <v>60380.000000000007</v>
      </c>
      <c r="N687" s="187">
        <f t="shared" si="114"/>
        <v>42681.200000000012</v>
      </c>
      <c r="O687" s="187">
        <v>0</v>
      </c>
      <c r="P687" s="187">
        <f t="shared" si="117"/>
        <v>21000</v>
      </c>
      <c r="Q687" s="187">
        <f t="shared" si="118"/>
        <v>33600</v>
      </c>
      <c r="R687" s="187">
        <f t="shared" si="119"/>
        <v>54600</v>
      </c>
      <c r="S687" s="187">
        <f t="shared" si="120"/>
        <v>36901.199999999997</v>
      </c>
    </row>
    <row r="688" spans="1:19" ht="39" x14ac:dyDescent="0.5">
      <c r="A688" s="14" t="s">
        <v>16</v>
      </c>
      <c r="B688" s="186">
        <v>804095</v>
      </c>
      <c r="C688" s="15" t="s">
        <v>1688</v>
      </c>
      <c r="D688" s="14"/>
      <c r="E688" s="187">
        <v>0.77</v>
      </c>
      <c r="F688" s="187">
        <f t="shared" si="110"/>
        <v>66960</v>
      </c>
      <c r="G688" s="187">
        <f t="shared" si="111"/>
        <v>29512</v>
      </c>
      <c r="H688" s="187">
        <v>0.31</v>
      </c>
      <c r="I688" s="187">
        <f t="shared" si="115"/>
        <v>127420</v>
      </c>
      <c r="J688" s="187">
        <f t="shared" si="116"/>
        <v>51796</v>
      </c>
      <c r="K688" s="187">
        <v>0.46</v>
      </c>
      <c r="L688" s="187">
        <f t="shared" si="112"/>
        <v>81308</v>
      </c>
      <c r="M688" s="187">
        <f t="shared" si="113"/>
        <v>194380</v>
      </c>
      <c r="N688" s="187">
        <f t="shared" si="114"/>
        <v>137464.4</v>
      </c>
      <c r="O688" s="187">
        <v>0</v>
      </c>
      <c r="P688" s="187">
        <f t="shared" si="117"/>
        <v>65100</v>
      </c>
      <c r="Q688" s="187">
        <f t="shared" si="118"/>
        <v>110400</v>
      </c>
      <c r="R688" s="187">
        <f t="shared" si="119"/>
        <v>175500</v>
      </c>
      <c r="S688" s="187">
        <f t="shared" si="120"/>
        <v>118584.4</v>
      </c>
    </row>
    <row r="689" spans="1:19" ht="58.5" x14ac:dyDescent="0.5">
      <c r="A689" s="14" t="s">
        <v>16</v>
      </c>
      <c r="B689" s="186">
        <v>804100</v>
      </c>
      <c r="C689" s="15" t="s">
        <v>1689</v>
      </c>
      <c r="D689" s="14"/>
      <c r="E689" s="187">
        <v>0.24</v>
      </c>
      <c r="F689" s="187">
        <f t="shared" si="110"/>
        <v>25920</v>
      </c>
      <c r="G689" s="187">
        <f t="shared" si="111"/>
        <v>11424</v>
      </c>
      <c r="H689" s="187">
        <v>0.12</v>
      </c>
      <c r="I689" s="187">
        <f t="shared" si="115"/>
        <v>33240</v>
      </c>
      <c r="J689" s="187">
        <f t="shared" si="116"/>
        <v>13512</v>
      </c>
      <c r="K689" s="187">
        <v>0.12</v>
      </c>
      <c r="L689" s="187">
        <f t="shared" si="112"/>
        <v>24936</v>
      </c>
      <c r="M689" s="187">
        <f t="shared" si="113"/>
        <v>59160</v>
      </c>
      <c r="N689" s="187">
        <f t="shared" si="114"/>
        <v>41704.800000000003</v>
      </c>
      <c r="O689" s="187">
        <v>0</v>
      </c>
      <c r="P689" s="187">
        <f t="shared" si="117"/>
        <v>25200</v>
      </c>
      <c r="Q689" s="187">
        <f t="shared" si="118"/>
        <v>28800</v>
      </c>
      <c r="R689" s="187">
        <f t="shared" si="119"/>
        <v>54000</v>
      </c>
      <c r="S689" s="187">
        <f t="shared" si="120"/>
        <v>36544.800000000003</v>
      </c>
    </row>
    <row r="690" spans="1:19" ht="39" x14ac:dyDescent="0.5">
      <c r="A690" s="14" t="s">
        <v>16</v>
      </c>
      <c r="B690" s="186">
        <v>804105</v>
      </c>
      <c r="C690" s="15" t="s">
        <v>1690</v>
      </c>
      <c r="D690" s="14"/>
      <c r="E690" s="187">
        <v>0.18</v>
      </c>
      <c r="F690" s="187">
        <f t="shared" si="110"/>
        <v>21600</v>
      </c>
      <c r="G690" s="187">
        <f t="shared" si="111"/>
        <v>9520</v>
      </c>
      <c r="H690" s="187">
        <v>0.1</v>
      </c>
      <c r="I690" s="187">
        <f t="shared" si="115"/>
        <v>22160</v>
      </c>
      <c r="J690" s="187">
        <f t="shared" si="116"/>
        <v>9008</v>
      </c>
      <c r="K690" s="187">
        <v>0.08</v>
      </c>
      <c r="L690" s="187">
        <f t="shared" si="112"/>
        <v>18528</v>
      </c>
      <c r="M690" s="187">
        <f t="shared" si="113"/>
        <v>43760</v>
      </c>
      <c r="N690" s="187">
        <f t="shared" si="114"/>
        <v>30790.400000000001</v>
      </c>
      <c r="O690" s="187">
        <v>0</v>
      </c>
      <c r="P690" s="187">
        <f t="shared" si="117"/>
        <v>21000</v>
      </c>
      <c r="Q690" s="187">
        <f t="shared" si="118"/>
        <v>19200</v>
      </c>
      <c r="R690" s="187">
        <f t="shared" si="119"/>
        <v>40200</v>
      </c>
      <c r="S690" s="187">
        <f t="shared" si="120"/>
        <v>27230.400000000001</v>
      </c>
    </row>
    <row r="691" spans="1:19" ht="19.5" x14ac:dyDescent="0.5">
      <c r="A691" s="14" t="s">
        <v>16</v>
      </c>
      <c r="B691" s="186">
        <v>804110</v>
      </c>
      <c r="C691" s="15" t="s">
        <v>1691</v>
      </c>
      <c r="D691" s="14"/>
      <c r="E691" s="187">
        <v>0.16</v>
      </c>
      <c r="F691" s="187">
        <f t="shared" si="110"/>
        <v>10800</v>
      </c>
      <c r="G691" s="187">
        <f t="shared" si="111"/>
        <v>4760</v>
      </c>
      <c r="H691" s="187">
        <v>0.05</v>
      </c>
      <c r="I691" s="187">
        <f t="shared" si="115"/>
        <v>30470</v>
      </c>
      <c r="J691" s="187">
        <f t="shared" si="116"/>
        <v>12386</v>
      </c>
      <c r="K691" s="187">
        <v>0.11</v>
      </c>
      <c r="L691" s="187">
        <f t="shared" si="112"/>
        <v>17146</v>
      </c>
      <c r="M691" s="187">
        <f t="shared" si="113"/>
        <v>41270</v>
      </c>
      <c r="N691" s="187">
        <f t="shared" si="114"/>
        <v>29267.800000000003</v>
      </c>
      <c r="O691" s="187">
        <v>0</v>
      </c>
      <c r="P691" s="187">
        <f t="shared" si="117"/>
        <v>10500</v>
      </c>
      <c r="Q691" s="187">
        <f t="shared" si="118"/>
        <v>26400</v>
      </c>
      <c r="R691" s="187">
        <f t="shared" si="119"/>
        <v>36900</v>
      </c>
      <c r="S691" s="187">
        <f t="shared" si="120"/>
        <v>24897.800000000003</v>
      </c>
    </row>
    <row r="692" spans="1:19" ht="39" x14ac:dyDescent="0.5">
      <c r="A692" s="14" t="s">
        <v>16</v>
      </c>
      <c r="B692" s="186">
        <v>804115</v>
      </c>
      <c r="C692" s="15" t="s">
        <v>1692</v>
      </c>
      <c r="D692" s="14"/>
      <c r="E692" s="187">
        <v>0.28000000000000003</v>
      </c>
      <c r="F692" s="187">
        <f t="shared" si="110"/>
        <v>23760</v>
      </c>
      <c r="G692" s="187">
        <f t="shared" si="111"/>
        <v>10472</v>
      </c>
      <c r="H692" s="187">
        <v>0.11</v>
      </c>
      <c r="I692" s="187">
        <f t="shared" si="115"/>
        <v>47090</v>
      </c>
      <c r="J692" s="187">
        <f t="shared" si="116"/>
        <v>19142</v>
      </c>
      <c r="K692" s="187">
        <v>0.17</v>
      </c>
      <c r="L692" s="187">
        <f t="shared" si="112"/>
        <v>29614</v>
      </c>
      <c r="M692" s="187">
        <f t="shared" si="113"/>
        <v>70850</v>
      </c>
      <c r="N692" s="187">
        <f t="shared" si="114"/>
        <v>50120.2</v>
      </c>
      <c r="O692" s="187">
        <v>0</v>
      </c>
      <c r="P692" s="187">
        <f t="shared" si="117"/>
        <v>23100</v>
      </c>
      <c r="Q692" s="187">
        <f t="shared" si="118"/>
        <v>40800</v>
      </c>
      <c r="R692" s="187">
        <f t="shared" si="119"/>
        <v>63900</v>
      </c>
      <c r="S692" s="187">
        <f t="shared" si="120"/>
        <v>43170.2</v>
      </c>
    </row>
    <row r="693" spans="1:19" ht="39" x14ac:dyDescent="0.5">
      <c r="A693" s="14" t="s">
        <v>16</v>
      </c>
      <c r="B693" s="186">
        <v>804120</v>
      </c>
      <c r="C693" s="15" t="s">
        <v>1693</v>
      </c>
      <c r="D693" s="14"/>
      <c r="E693" s="187">
        <v>0.82</v>
      </c>
      <c r="F693" s="187">
        <f t="shared" si="110"/>
        <v>54000</v>
      </c>
      <c r="G693" s="187">
        <f t="shared" si="111"/>
        <v>23800</v>
      </c>
      <c r="H693" s="187">
        <v>0.25</v>
      </c>
      <c r="I693" s="187">
        <f t="shared" si="115"/>
        <v>157890</v>
      </c>
      <c r="J693" s="187">
        <f t="shared" si="116"/>
        <v>64181.999999999993</v>
      </c>
      <c r="K693" s="187">
        <v>0.56999999999999995</v>
      </c>
      <c r="L693" s="187">
        <f t="shared" si="112"/>
        <v>87982</v>
      </c>
      <c r="M693" s="187">
        <f t="shared" si="113"/>
        <v>211890</v>
      </c>
      <c r="N693" s="187">
        <f t="shared" si="114"/>
        <v>150302.6</v>
      </c>
      <c r="O693" s="187">
        <v>0</v>
      </c>
      <c r="P693" s="187">
        <f t="shared" si="117"/>
        <v>52500</v>
      </c>
      <c r="Q693" s="187">
        <f t="shared" si="118"/>
        <v>136800</v>
      </c>
      <c r="R693" s="187">
        <f t="shared" si="119"/>
        <v>189300</v>
      </c>
      <c r="S693" s="187">
        <f t="shared" si="120"/>
        <v>127712.6</v>
      </c>
    </row>
    <row r="694" spans="1:19" ht="39" x14ac:dyDescent="0.5">
      <c r="A694" s="14" t="s">
        <v>16</v>
      </c>
      <c r="B694" s="186">
        <v>804125</v>
      </c>
      <c r="C694" s="15" t="s">
        <v>1694</v>
      </c>
      <c r="D694" s="14"/>
      <c r="E694" s="187">
        <v>10.190000000000001</v>
      </c>
      <c r="F694" s="187">
        <f t="shared" si="110"/>
        <v>334800</v>
      </c>
      <c r="G694" s="187">
        <f t="shared" si="111"/>
        <v>147560</v>
      </c>
      <c r="H694" s="187">
        <v>1.55</v>
      </c>
      <c r="I694" s="187">
        <f t="shared" si="115"/>
        <v>2393280</v>
      </c>
      <c r="J694" s="187">
        <f t="shared" si="116"/>
        <v>972864.00000000012</v>
      </c>
      <c r="K694" s="187">
        <v>8.64</v>
      </c>
      <c r="L694" s="187">
        <f t="shared" si="112"/>
        <v>1120424</v>
      </c>
      <c r="M694" s="187">
        <f t="shared" si="113"/>
        <v>2728080</v>
      </c>
      <c r="N694" s="187">
        <f t="shared" si="114"/>
        <v>1943783.2000000002</v>
      </c>
      <c r="O694" s="187">
        <v>0</v>
      </c>
      <c r="P694" s="187">
        <f t="shared" si="117"/>
        <v>325500</v>
      </c>
      <c r="Q694" s="187">
        <f t="shared" si="118"/>
        <v>2073600.0000000002</v>
      </c>
      <c r="R694" s="187">
        <f t="shared" si="119"/>
        <v>2399100</v>
      </c>
      <c r="S694" s="187">
        <f t="shared" si="120"/>
        <v>1614803.2000000002</v>
      </c>
    </row>
    <row r="695" spans="1:19" ht="19.5" x14ac:dyDescent="0.5">
      <c r="A695" s="14" t="s">
        <v>49</v>
      </c>
      <c r="B695" s="186">
        <v>804140</v>
      </c>
      <c r="C695" s="15" t="s">
        <v>1695</v>
      </c>
      <c r="D695" s="14"/>
      <c r="E695" s="187">
        <v>1.5699999999999998</v>
      </c>
      <c r="F695" s="187">
        <f t="shared" si="110"/>
        <v>92880</v>
      </c>
      <c r="G695" s="187">
        <f t="shared" si="111"/>
        <v>40936</v>
      </c>
      <c r="H695" s="187">
        <v>0.43</v>
      </c>
      <c r="I695" s="187">
        <f t="shared" si="115"/>
        <v>315780</v>
      </c>
      <c r="J695" s="187">
        <f t="shared" si="116"/>
        <v>128363.99999999999</v>
      </c>
      <c r="K695" s="187">
        <v>1.1399999999999999</v>
      </c>
      <c r="L695" s="187">
        <f t="shared" si="112"/>
        <v>169300</v>
      </c>
      <c r="M695" s="187">
        <f t="shared" si="113"/>
        <v>408660</v>
      </c>
      <c r="N695" s="187">
        <f t="shared" si="114"/>
        <v>290150</v>
      </c>
      <c r="O695" s="187">
        <v>0</v>
      </c>
      <c r="P695" s="187">
        <f t="shared" si="117"/>
        <v>90300</v>
      </c>
      <c r="Q695" s="187">
        <f t="shared" si="118"/>
        <v>273600</v>
      </c>
      <c r="R695" s="187">
        <f t="shared" si="119"/>
        <v>363900</v>
      </c>
      <c r="S695" s="187">
        <f t="shared" si="120"/>
        <v>245390</v>
      </c>
    </row>
    <row r="696" spans="1:19" ht="19.5" x14ac:dyDescent="0.5">
      <c r="A696" s="14" t="s">
        <v>49</v>
      </c>
      <c r="B696" s="186">
        <v>804145</v>
      </c>
      <c r="C696" s="15" t="s">
        <v>1696</v>
      </c>
      <c r="D696" s="14"/>
      <c r="E696" s="187">
        <v>0.39</v>
      </c>
      <c r="F696" s="187">
        <f t="shared" si="110"/>
        <v>23760</v>
      </c>
      <c r="G696" s="187">
        <f t="shared" si="111"/>
        <v>10472</v>
      </c>
      <c r="H696" s="187">
        <v>0.11</v>
      </c>
      <c r="I696" s="187">
        <f t="shared" si="115"/>
        <v>77560.000000000015</v>
      </c>
      <c r="J696" s="187">
        <f t="shared" si="116"/>
        <v>31528.000000000004</v>
      </c>
      <c r="K696" s="187">
        <v>0.28000000000000003</v>
      </c>
      <c r="L696" s="187">
        <f t="shared" si="112"/>
        <v>42000</v>
      </c>
      <c r="M696" s="187">
        <f t="shared" si="113"/>
        <v>101320.00000000001</v>
      </c>
      <c r="N696" s="187">
        <f t="shared" si="114"/>
        <v>71920.000000000015</v>
      </c>
      <c r="O696" s="187">
        <v>0</v>
      </c>
      <c r="P696" s="187">
        <f t="shared" si="117"/>
        <v>23100</v>
      </c>
      <c r="Q696" s="187">
        <f t="shared" si="118"/>
        <v>67200</v>
      </c>
      <c r="R696" s="187">
        <f t="shared" si="119"/>
        <v>90300</v>
      </c>
      <c r="S696" s="187">
        <f t="shared" si="120"/>
        <v>60900</v>
      </c>
    </row>
    <row r="697" spans="1:19" ht="19.5" x14ac:dyDescent="0.5">
      <c r="A697" s="14" t="s">
        <v>49</v>
      </c>
      <c r="B697" s="186">
        <v>804150</v>
      </c>
      <c r="C697" s="15" t="s">
        <v>1697</v>
      </c>
      <c r="D697" s="14"/>
      <c r="E697" s="187">
        <v>0.64999999999999991</v>
      </c>
      <c r="F697" s="187">
        <f t="shared" si="110"/>
        <v>38880</v>
      </c>
      <c r="G697" s="187">
        <f t="shared" si="111"/>
        <v>17136</v>
      </c>
      <c r="H697" s="187">
        <v>0.18</v>
      </c>
      <c r="I697" s="187">
        <f t="shared" si="115"/>
        <v>130189.99999999999</v>
      </c>
      <c r="J697" s="187">
        <f t="shared" si="116"/>
        <v>52922</v>
      </c>
      <c r="K697" s="187">
        <v>0.47</v>
      </c>
      <c r="L697" s="187">
        <f t="shared" si="112"/>
        <v>70058</v>
      </c>
      <c r="M697" s="187">
        <f t="shared" si="113"/>
        <v>169070</v>
      </c>
      <c r="N697" s="187">
        <f t="shared" si="114"/>
        <v>120029.4</v>
      </c>
      <c r="O697" s="187">
        <v>0</v>
      </c>
      <c r="P697" s="187">
        <f t="shared" si="117"/>
        <v>37800</v>
      </c>
      <c r="Q697" s="187">
        <f t="shared" si="118"/>
        <v>112800</v>
      </c>
      <c r="R697" s="187">
        <f t="shared" si="119"/>
        <v>150600</v>
      </c>
      <c r="S697" s="187">
        <f t="shared" si="120"/>
        <v>101559.4</v>
      </c>
    </row>
    <row r="698" spans="1:19" ht="19.5" x14ac:dyDescent="0.5">
      <c r="A698" s="14" t="s">
        <v>49</v>
      </c>
      <c r="B698" s="186">
        <v>804155</v>
      </c>
      <c r="C698" s="15" t="s">
        <v>1698</v>
      </c>
      <c r="D698" s="14"/>
      <c r="E698" s="187">
        <v>0.5</v>
      </c>
      <c r="F698" s="187">
        <f t="shared" si="110"/>
        <v>30240.000000000004</v>
      </c>
      <c r="G698" s="187">
        <f t="shared" si="111"/>
        <v>13328.000000000002</v>
      </c>
      <c r="H698" s="187">
        <v>0.14000000000000001</v>
      </c>
      <c r="I698" s="187">
        <f t="shared" si="115"/>
        <v>99720</v>
      </c>
      <c r="J698" s="187">
        <f t="shared" si="116"/>
        <v>40536</v>
      </c>
      <c r="K698" s="187">
        <v>0.36</v>
      </c>
      <c r="L698" s="187">
        <f t="shared" si="112"/>
        <v>53864</v>
      </c>
      <c r="M698" s="187">
        <f t="shared" si="113"/>
        <v>129960</v>
      </c>
      <c r="N698" s="187">
        <f t="shared" si="114"/>
        <v>92255.200000000012</v>
      </c>
      <c r="O698" s="187">
        <v>0</v>
      </c>
      <c r="P698" s="187">
        <f t="shared" si="117"/>
        <v>29400.000000000004</v>
      </c>
      <c r="Q698" s="187">
        <f t="shared" si="118"/>
        <v>86400</v>
      </c>
      <c r="R698" s="187">
        <f t="shared" si="119"/>
        <v>115800</v>
      </c>
      <c r="S698" s="187">
        <f t="shared" si="120"/>
        <v>78095.200000000012</v>
      </c>
    </row>
    <row r="699" spans="1:19" ht="19.5" x14ac:dyDescent="0.5">
      <c r="A699" s="14" t="s">
        <v>49</v>
      </c>
      <c r="B699" s="186">
        <v>804160</v>
      </c>
      <c r="C699" s="15" t="s">
        <v>1699</v>
      </c>
      <c r="D699" s="14"/>
      <c r="E699" s="187">
        <v>0.64999999999999991</v>
      </c>
      <c r="F699" s="187">
        <f t="shared" si="110"/>
        <v>38880</v>
      </c>
      <c r="G699" s="187">
        <f t="shared" si="111"/>
        <v>17136</v>
      </c>
      <c r="H699" s="187">
        <v>0.18</v>
      </c>
      <c r="I699" s="187">
        <f t="shared" si="115"/>
        <v>130189.99999999999</v>
      </c>
      <c r="J699" s="187">
        <f t="shared" si="116"/>
        <v>52922</v>
      </c>
      <c r="K699" s="187">
        <v>0.47</v>
      </c>
      <c r="L699" s="187">
        <f t="shared" si="112"/>
        <v>70058</v>
      </c>
      <c r="M699" s="187">
        <f t="shared" si="113"/>
        <v>169070</v>
      </c>
      <c r="N699" s="187">
        <f t="shared" si="114"/>
        <v>120029.4</v>
      </c>
      <c r="O699" s="187">
        <v>0</v>
      </c>
      <c r="P699" s="187">
        <f t="shared" si="117"/>
        <v>37800</v>
      </c>
      <c r="Q699" s="187">
        <f t="shared" si="118"/>
        <v>112800</v>
      </c>
      <c r="R699" s="187">
        <f t="shared" si="119"/>
        <v>150600</v>
      </c>
      <c r="S699" s="187">
        <f t="shared" si="120"/>
        <v>101559.4</v>
      </c>
    </row>
    <row r="700" spans="1:19" ht="58.5" x14ac:dyDescent="0.5">
      <c r="A700" s="14" t="s">
        <v>16</v>
      </c>
      <c r="B700" s="186">
        <v>804165</v>
      </c>
      <c r="C700" s="15" t="s">
        <v>326</v>
      </c>
      <c r="D700" s="14"/>
      <c r="E700" s="187">
        <v>6.6</v>
      </c>
      <c r="F700" s="187">
        <f t="shared" si="110"/>
        <v>388800</v>
      </c>
      <c r="G700" s="187">
        <f t="shared" si="111"/>
        <v>171360</v>
      </c>
      <c r="H700" s="187">
        <v>1.8</v>
      </c>
      <c r="I700" s="187">
        <f t="shared" si="115"/>
        <v>1329600</v>
      </c>
      <c r="J700" s="187">
        <f t="shared" si="116"/>
        <v>540480</v>
      </c>
      <c r="K700" s="187">
        <v>4.8</v>
      </c>
      <c r="L700" s="187">
        <f t="shared" si="112"/>
        <v>711840</v>
      </c>
      <c r="M700" s="187">
        <f t="shared" si="113"/>
        <v>1718400</v>
      </c>
      <c r="N700" s="187">
        <f t="shared" si="114"/>
        <v>1220112</v>
      </c>
      <c r="O700" s="187">
        <v>0</v>
      </c>
      <c r="P700" s="187">
        <f t="shared" si="117"/>
        <v>378000</v>
      </c>
      <c r="Q700" s="187">
        <f t="shared" si="118"/>
        <v>1152000</v>
      </c>
      <c r="R700" s="187">
        <f t="shared" si="119"/>
        <v>1530000</v>
      </c>
      <c r="S700" s="187">
        <f t="shared" si="120"/>
        <v>1031712</v>
      </c>
    </row>
    <row r="701" spans="1:19" ht="39" x14ac:dyDescent="0.5">
      <c r="A701" s="14" t="s">
        <v>49</v>
      </c>
      <c r="B701" s="186">
        <v>804170</v>
      </c>
      <c r="C701" s="15" t="s">
        <v>1700</v>
      </c>
      <c r="D701" s="14"/>
      <c r="E701" s="187">
        <v>2.62</v>
      </c>
      <c r="F701" s="187">
        <f t="shared" si="110"/>
        <v>155520</v>
      </c>
      <c r="G701" s="187">
        <f t="shared" si="111"/>
        <v>68544</v>
      </c>
      <c r="H701" s="187">
        <v>0.72</v>
      </c>
      <c r="I701" s="187">
        <f t="shared" si="115"/>
        <v>526300</v>
      </c>
      <c r="J701" s="187">
        <f t="shared" si="116"/>
        <v>213940</v>
      </c>
      <c r="K701" s="187">
        <v>1.9</v>
      </c>
      <c r="L701" s="187">
        <f t="shared" si="112"/>
        <v>282484</v>
      </c>
      <c r="M701" s="187">
        <f t="shared" si="113"/>
        <v>681820</v>
      </c>
      <c r="N701" s="187">
        <f t="shared" si="114"/>
        <v>484081.2</v>
      </c>
      <c r="O701" s="187">
        <v>0</v>
      </c>
      <c r="P701" s="187">
        <f t="shared" si="117"/>
        <v>151200</v>
      </c>
      <c r="Q701" s="187">
        <f t="shared" si="118"/>
        <v>456000</v>
      </c>
      <c r="R701" s="187">
        <f t="shared" si="119"/>
        <v>607200</v>
      </c>
      <c r="S701" s="187">
        <f t="shared" si="120"/>
        <v>409461.2</v>
      </c>
    </row>
    <row r="702" spans="1:19" ht="39" x14ac:dyDescent="0.5">
      <c r="A702" s="14" t="s">
        <v>49</v>
      </c>
      <c r="B702" s="186">
        <v>804175</v>
      </c>
      <c r="C702" s="15" t="s">
        <v>1701</v>
      </c>
      <c r="D702" s="14"/>
      <c r="E702" s="187">
        <v>1.49</v>
      </c>
      <c r="F702" s="187">
        <f t="shared" si="110"/>
        <v>88560</v>
      </c>
      <c r="G702" s="187">
        <f t="shared" si="111"/>
        <v>39032</v>
      </c>
      <c r="H702" s="187">
        <v>0.41</v>
      </c>
      <c r="I702" s="187">
        <f t="shared" si="115"/>
        <v>299160</v>
      </c>
      <c r="J702" s="187">
        <f t="shared" si="116"/>
        <v>121608.00000000001</v>
      </c>
      <c r="K702" s="187">
        <v>1.08</v>
      </c>
      <c r="L702" s="187">
        <f t="shared" si="112"/>
        <v>160640</v>
      </c>
      <c r="M702" s="187">
        <f t="shared" si="113"/>
        <v>387720</v>
      </c>
      <c r="N702" s="187">
        <f t="shared" si="114"/>
        <v>275272</v>
      </c>
      <c r="O702" s="187">
        <v>0</v>
      </c>
      <c r="P702" s="187">
        <f t="shared" si="117"/>
        <v>86100</v>
      </c>
      <c r="Q702" s="187">
        <f t="shared" si="118"/>
        <v>259200.00000000003</v>
      </c>
      <c r="R702" s="187">
        <f t="shared" si="119"/>
        <v>345300</v>
      </c>
      <c r="S702" s="187">
        <f t="shared" si="120"/>
        <v>232852</v>
      </c>
    </row>
    <row r="703" spans="1:19" ht="39" x14ac:dyDescent="0.5">
      <c r="A703" s="14" t="s">
        <v>16</v>
      </c>
      <c r="B703" s="186">
        <v>804180</v>
      </c>
      <c r="C703" s="15" t="s">
        <v>1702</v>
      </c>
      <c r="D703" s="14"/>
      <c r="E703" s="187">
        <v>0.41</v>
      </c>
      <c r="F703" s="187">
        <f t="shared" si="110"/>
        <v>23760</v>
      </c>
      <c r="G703" s="187">
        <f t="shared" si="111"/>
        <v>10472</v>
      </c>
      <c r="H703" s="187">
        <v>0.11</v>
      </c>
      <c r="I703" s="187">
        <f t="shared" si="115"/>
        <v>83100</v>
      </c>
      <c r="J703" s="187">
        <f t="shared" si="116"/>
        <v>33780</v>
      </c>
      <c r="K703" s="187">
        <v>0.3</v>
      </c>
      <c r="L703" s="187">
        <f t="shared" si="112"/>
        <v>44252</v>
      </c>
      <c r="M703" s="187">
        <f t="shared" si="113"/>
        <v>106860</v>
      </c>
      <c r="N703" s="187">
        <f t="shared" si="114"/>
        <v>75883.600000000006</v>
      </c>
      <c r="O703" s="187">
        <v>0</v>
      </c>
      <c r="P703" s="187">
        <f t="shared" si="117"/>
        <v>23100</v>
      </c>
      <c r="Q703" s="187">
        <f t="shared" si="118"/>
        <v>72000</v>
      </c>
      <c r="R703" s="187">
        <f t="shared" si="119"/>
        <v>95100</v>
      </c>
      <c r="S703" s="187">
        <f t="shared" si="120"/>
        <v>64123.600000000006</v>
      </c>
    </row>
    <row r="704" spans="1:19" ht="58.5" x14ac:dyDescent="0.5">
      <c r="A704" s="14" t="s">
        <v>49</v>
      </c>
      <c r="B704" s="186">
        <v>804181</v>
      </c>
      <c r="C704" s="15" t="s">
        <v>1703</v>
      </c>
      <c r="D704" s="14" t="s">
        <v>1704</v>
      </c>
      <c r="E704" s="187">
        <v>1.1000000000000001</v>
      </c>
      <c r="F704" s="187">
        <f t="shared" si="110"/>
        <v>64800</v>
      </c>
      <c r="G704" s="187">
        <f t="shared" si="111"/>
        <v>28560</v>
      </c>
      <c r="H704" s="187">
        <v>0.3</v>
      </c>
      <c r="I704" s="187">
        <f t="shared" si="115"/>
        <v>221600</v>
      </c>
      <c r="J704" s="187">
        <f t="shared" si="116"/>
        <v>90080</v>
      </c>
      <c r="K704" s="187">
        <v>0.8</v>
      </c>
      <c r="L704" s="187">
        <f t="shared" si="112"/>
        <v>118640</v>
      </c>
      <c r="M704" s="187">
        <f t="shared" si="113"/>
        <v>286400</v>
      </c>
      <c r="N704" s="187">
        <f t="shared" si="114"/>
        <v>203352</v>
      </c>
      <c r="O704" s="187">
        <v>0</v>
      </c>
      <c r="P704" s="187">
        <f t="shared" si="117"/>
        <v>63000</v>
      </c>
      <c r="Q704" s="187">
        <f t="shared" si="118"/>
        <v>192000</v>
      </c>
      <c r="R704" s="187">
        <f t="shared" si="119"/>
        <v>255000</v>
      </c>
      <c r="S704" s="187">
        <f t="shared" si="120"/>
        <v>171952</v>
      </c>
    </row>
    <row r="705" spans="1:19" ht="58.5" x14ac:dyDescent="0.5">
      <c r="A705" s="14" t="s">
        <v>49</v>
      </c>
      <c r="B705" s="186">
        <v>804182</v>
      </c>
      <c r="C705" s="15" t="s">
        <v>1705</v>
      </c>
      <c r="D705" s="14" t="s">
        <v>1704</v>
      </c>
      <c r="E705" s="187">
        <v>3.1</v>
      </c>
      <c r="F705" s="187">
        <f t="shared" si="110"/>
        <v>216000</v>
      </c>
      <c r="G705" s="187">
        <f t="shared" si="111"/>
        <v>95200</v>
      </c>
      <c r="H705" s="187">
        <v>1</v>
      </c>
      <c r="I705" s="187">
        <f t="shared" si="115"/>
        <v>581700</v>
      </c>
      <c r="J705" s="187">
        <f t="shared" si="116"/>
        <v>236460</v>
      </c>
      <c r="K705" s="187">
        <v>2.1</v>
      </c>
      <c r="L705" s="187">
        <f t="shared" si="112"/>
        <v>331660</v>
      </c>
      <c r="M705" s="187">
        <f t="shared" si="113"/>
        <v>797700</v>
      </c>
      <c r="N705" s="187">
        <f t="shared" si="114"/>
        <v>565538</v>
      </c>
      <c r="O705" s="187">
        <v>0</v>
      </c>
      <c r="P705" s="187">
        <f t="shared" si="117"/>
        <v>210000</v>
      </c>
      <c r="Q705" s="187">
        <f t="shared" si="118"/>
        <v>504000</v>
      </c>
      <c r="R705" s="187">
        <f t="shared" si="119"/>
        <v>714000</v>
      </c>
      <c r="S705" s="187">
        <f t="shared" si="120"/>
        <v>481838</v>
      </c>
    </row>
    <row r="706" spans="1:19" ht="58.5" x14ac:dyDescent="0.5">
      <c r="A706" s="14" t="s">
        <v>49</v>
      </c>
      <c r="B706" s="186">
        <v>804183</v>
      </c>
      <c r="C706" s="15" t="s">
        <v>1706</v>
      </c>
      <c r="D706" s="14" t="s">
        <v>1707</v>
      </c>
      <c r="E706" s="187">
        <v>0.8</v>
      </c>
      <c r="F706" s="187">
        <f t="shared" si="110"/>
        <v>54000</v>
      </c>
      <c r="G706" s="187">
        <f t="shared" si="111"/>
        <v>23800</v>
      </c>
      <c r="H706" s="187">
        <v>0.25</v>
      </c>
      <c r="I706" s="187">
        <f t="shared" si="115"/>
        <v>152350</v>
      </c>
      <c r="J706" s="187">
        <f t="shared" si="116"/>
        <v>61930.000000000007</v>
      </c>
      <c r="K706" s="187">
        <v>0.55000000000000004</v>
      </c>
      <c r="L706" s="187">
        <f t="shared" si="112"/>
        <v>85730</v>
      </c>
      <c r="M706" s="187">
        <f t="shared" si="113"/>
        <v>206350</v>
      </c>
      <c r="N706" s="187">
        <f t="shared" si="114"/>
        <v>146339</v>
      </c>
      <c r="O706" s="187">
        <v>0</v>
      </c>
      <c r="P706" s="187">
        <f t="shared" si="117"/>
        <v>52500</v>
      </c>
      <c r="Q706" s="187">
        <f t="shared" si="118"/>
        <v>132000</v>
      </c>
      <c r="R706" s="187">
        <f t="shared" si="119"/>
        <v>184500</v>
      </c>
      <c r="S706" s="187">
        <f t="shared" si="120"/>
        <v>124489</v>
      </c>
    </row>
    <row r="707" spans="1:19" ht="58.5" x14ac:dyDescent="0.5">
      <c r="A707" s="14" t="s">
        <v>49</v>
      </c>
      <c r="B707" s="186">
        <v>804184</v>
      </c>
      <c r="C707" s="15" t="s">
        <v>1708</v>
      </c>
      <c r="D707" s="14" t="s">
        <v>1704</v>
      </c>
      <c r="E707" s="187">
        <v>0.5</v>
      </c>
      <c r="F707" s="187">
        <f t="shared" ref="F707:F770" si="121">H707*216000</f>
        <v>32400</v>
      </c>
      <c r="G707" s="187">
        <f t="shared" ref="G707:G770" si="122">H707*95200</f>
        <v>14280</v>
      </c>
      <c r="H707" s="187">
        <v>0.15</v>
      </c>
      <c r="I707" s="187">
        <f t="shared" si="115"/>
        <v>96950</v>
      </c>
      <c r="J707" s="187">
        <f t="shared" si="116"/>
        <v>39410</v>
      </c>
      <c r="K707" s="187">
        <v>0.35</v>
      </c>
      <c r="L707" s="187">
        <f t="shared" ref="L707:L770" si="123">J707+G707</f>
        <v>53690</v>
      </c>
      <c r="M707" s="187">
        <f t="shared" ref="M707:M770" si="124">I707+F707</f>
        <v>129350</v>
      </c>
      <c r="N707" s="187">
        <f t="shared" ref="N707:N770" si="125">M707-(L707*70%)</f>
        <v>91767</v>
      </c>
      <c r="O707" s="187">
        <v>0</v>
      </c>
      <c r="P707" s="187">
        <f t="shared" si="117"/>
        <v>31500</v>
      </c>
      <c r="Q707" s="187">
        <f t="shared" si="118"/>
        <v>84000</v>
      </c>
      <c r="R707" s="187">
        <f t="shared" si="119"/>
        <v>115500</v>
      </c>
      <c r="S707" s="187">
        <f t="shared" si="120"/>
        <v>77917</v>
      </c>
    </row>
    <row r="708" spans="1:19" ht="58.5" x14ac:dyDescent="0.5">
      <c r="A708" s="14" t="s">
        <v>49</v>
      </c>
      <c r="B708" s="186">
        <v>804185</v>
      </c>
      <c r="C708" s="15" t="s">
        <v>1709</v>
      </c>
      <c r="D708" s="14" t="s">
        <v>1704</v>
      </c>
      <c r="E708" s="187">
        <v>0.7</v>
      </c>
      <c r="F708" s="187">
        <f t="shared" si="121"/>
        <v>43200</v>
      </c>
      <c r="G708" s="187">
        <f t="shared" si="122"/>
        <v>19040</v>
      </c>
      <c r="H708" s="187">
        <v>0.2</v>
      </c>
      <c r="I708" s="187">
        <f t="shared" ref="I708:I771" si="126">K708*277000</f>
        <v>138500</v>
      </c>
      <c r="J708" s="187">
        <f t="shared" ref="J708:J771" si="127">112600*K708</f>
        <v>56300</v>
      </c>
      <c r="K708" s="187">
        <v>0.5</v>
      </c>
      <c r="L708" s="187">
        <f t="shared" si="123"/>
        <v>75340</v>
      </c>
      <c r="M708" s="187">
        <f t="shared" si="124"/>
        <v>181700</v>
      </c>
      <c r="N708" s="187">
        <f t="shared" si="125"/>
        <v>128962</v>
      </c>
      <c r="O708" s="187">
        <v>0</v>
      </c>
      <c r="P708" s="187">
        <f t="shared" ref="P708:P771" si="128">H708*210000</f>
        <v>42000</v>
      </c>
      <c r="Q708" s="187">
        <f t="shared" ref="Q708:Q771" si="129">K708*240000</f>
        <v>120000</v>
      </c>
      <c r="R708" s="187">
        <f t="shared" ref="R708:R771" si="130">P708+Q708</f>
        <v>162000</v>
      </c>
      <c r="S708" s="187">
        <f t="shared" ref="S708:S771" si="131">R708-(L708*70%)</f>
        <v>109262</v>
      </c>
    </row>
    <row r="709" spans="1:19" ht="58.5" x14ac:dyDescent="0.5">
      <c r="A709" s="14" t="s">
        <v>49</v>
      </c>
      <c r="B709" s="186">
        <v>804186</v>
      </c>
      <c r="C709" s="15" t="s">
        <v>1710</v>
      </c>
      <c r="D709" s="14" t="s">
        <v>1704</v>
      </c>
      <c r="E709" s="187">
        <v>0.7</v>
      </c>
      <c r="F709" s="187">
        <f t="shared" si="121"/>
        <v>43200</v>
      </c>
      <c r="G709" s="187">
        <f t="shared" si="122"/>
        <v>19040</v>
      </c>
      <c r="H709" s="187">
        <v>0.2</v>
      </c>
      <c r="I709" s="187">
        <f t="shared" si="126"/>
        <v>138500</v>
      </c>
      <c r="J709" s="187">
        <f t="shared" si="127"/>
        <v>56300</v>
      </c>
      <c r="K709" s="187">
        <v>0.5</v>
      </c>
      <c r="L709" s="187">
        <f t="shared" si="123"/>
        <v>75340</v>
      </c>
      <c r="M709" s="187">
        <f t="shared" si="124"/>
        <v>181700</v>
      </c>
      <c r="N709" s="187">
        <f t="shared" si="125"/>
        <v>128962</v>
      </c>
      <c r="O709" s="187">
        <v>0</v>
      </c>
      <c r="P709" s="187">
        <f t="shared" si="128"/>
        <v>42000</v>
      </c>
      <c r="Q709" s="187">
        <f t="shared" si="129"/>
        <v>120000</v>
      </c>
      <c r="R709" s="187">
        <f t="shared" si="130"/>
        <v>162000</v>
      </c>
      <c r="S709" s="187">
        <f t="shared" si="131"/>
        <v>109262</v>
      </c>
    </row>
    <row r="710" spans="1:19" ht="58.5" x14ac:dyDescent="0.5">
      <c r="A710" s="14" t="s">
        <v>49</v>
      </c>
      <c r="B710" s="186">
        <v>804187</v>
      </c>
      <c r="C710" s="15" t="s">
        <v>1711</v>
      </c>
      <c r="D710" s="14" t="s">
        <v>1704</v>
      </c>
      <c r="E710" s="187">
        <v>1</v>
      </c>
      <c r="F710" s="187">
        <f t="shared" si="121"/>
        <v>64800</v>
      </c>
      <c r="G710" s="187">
        <f t="shared" si="122"/>
        <v>28560</v>
      </c>
      <c r="H710" s="187">
        <v>0.3</v>
      </c>
      <c r="I710" s="187">
        <f t="shared" si="126"/>
        <v>193900</v>
      </c>
      <c r="J710" s="187">
        <f t="shared" si="127"/>
        <v>78820</v>
      </c>
      <c r="K710" s="187">
        <v>0.7</v>
      </c>
      <c r="L710" s="187">
        <f t="shared" si="123"/>
        <v>107380</v>
      </c>
      <c r="M710" s="187">
        <f t="shared" si="124"/>
        <v>258700</v>
      </c>
      <c r="N710" s="187">
        <f t="shared" si="125"/>
        <v>183534</v>
      </c>
      <c r="O710" s="187">
        <v>0</v>
      </c>
      <c r="P710" s="187">
        <f t="shared" si="128"/>
        <v>63000</v>
      </c>
      <c r="Q710" s="187">
        <f t="shared" si="129"/>
        <v>168000</v>
      </c>
      <c r="R710" s="187">
        <f t="shared" si="130"/>
        <v>231000</v>
      </c>
      <c r="S710" s="187">
        <f t="shared" si="131"/>
        <v>155834</v>
      </c>
    </row>
    <row r="711" spans="1:19" ht="58.5" x14ac:dyDescent="0.5">
      <c r="A711" s="14" t="s">
        <v>49</v>
      </c>
      <c r="B711" s="186">
        <v>804188</v>
      </c>
      <c r="C711" s="15" t="s">
        <v>1712</v>
      </c>
      <c r="D711" s="14" t="s">
        <v>1704</v>
      </c>
      <c r="E711" s="187">
        <v>0.7</v>
      </c>
      <c r="F711" s="187">
        <f t="shared" si="121"/>
        <v>43200</v>
      </c>
      <c r="G711" s="187">
        <f t="shared" si="122"/>
        <v>19040</v>
      </c>
      <c r="H711" s="187">
        <v>0.2</v>
      </c>
      <c r="I711" s="187">
        <f t="shared" si="126"/>
        <v>138500</v>
      </c>
      <c r="J711" s="187">
        <f t="shared" si="127"/>
        <v>56300</v>
      </c>
      <c r="K711" s="187">
        <v>0.5</v>
      </c>
      <c r="L711" s="187">
        <f t="shared" si="123"/>
        <v>75340</v>
      </c>
      <c r="M711" s="187">
        <f t="shared" si="124"/>
        <v>181700</v>
      </c>
      <c r="N711" s="187">
        <f t="shared" si="125"/>
        <v>128962</v>
      </c>
      <c r="O711" s="187">
        <v>0</v>
      </c>
      <c r="P711" s="187">
        <f t="shared" si="128"/>
        <v>42000</v>
      </c>
      <c r="Q711" s="187">
        <f t="shared" si="129"/>
        <v>120000</v>
      </c>
      <c r="R711" s="187">
        <f t="shared" si="130"/>
        <v>162000</v>
      </c>
      <c r="S711" s="187">
        <f t="shared" si="131"/>
        <v>109262</v>
      </c>
    </row>
    <row r="712" spans="1:19" ht="58.5" x14ac:dyDescent="0.5">
      <c r="A712" s="14" t="s">
        <v>49</v>
      </c>
      <c r="B712" s="186">
        <v>804189</v>
      </c>
      <c r="C712" s="15" t="s">
        <v>1713</v>
      </c>
      <c r="D712" s="14" t="s">
        <v>1704</v>
      </c>
      <c r="E712" s="187">
        <v>2.2999999999999998</v>
      </c>
      <c r="F712" s="187">
        <f t="shared" si="121"/>
        <v>151200</v>
      </c>
      <c r="G712" s="187">
        <f t="shared" si="122"/>
        <v>66640</v>
      </c>
      <c r="H712" s="187">
        <v>0.7</v>
      </c>
      <c r="I712" s="187">
        <f t="shared" si="126"/>
        <v>443200</v>
      </c>
      <c r="J712" s="187">
        <f t="shared" si="127"/>
        <v>180160</v>
      </c>
      <c r="K712" s="187">
        <v>1.6</v>
      </c>
      <c r="L712" s="187">
        <f t="shared" si="123"/>
        <v>246800</v>
      </c>
      <c r="M712" s="187">
        <f t="shared" si="124"/>
        <v>594400</v>
      </c>
      <c r="N712" s="187">
        <f t="shared" si="125"/>
        <v>421640</v>
      </c>
      <c r="O712" s="187">
        <v>0</v>
      </c>
      <c r="P712" s="187">
        <f t="shared" si="128"/>
        <v>147000</v>
      </c>
      <c r="Q712" s="187">
        <f t="shared" si="129"/>
        <v>384000</v>
      </c>
      <c r="R712" s="187">
        <f t="shared" si="130"/>
        <v>531000</v>
      </c>
      <c r="S712" s="187">
        <f t="shared" si="131"/>
        <v>358240</v>
      </c>
    </row>
    <row r="713" spans="1:19" ht="58.5" x14ac:dyDescent="0.5">
      <c r="A713" s="14" t="s">
        <v>49</v>
      </c>
      <c r="B713" s="186">
        <v>804190</v>
      </c>
      <c r="C713" s="15" t="s">
        <v>1714</v>
      </c>
      <c r="D713" s="14" t="s">
        <v>1704</v>
      </c>
      <c r="E713" s="187">
        <v>1.6</v>
      </c>
      <c r="F713" s="187">
        <f t="shared" si="121"/>
        <v>108000</v>
      </c>
      <c r="G713" s="187">
        <f t="shared" si="122"/>
        <v>47600</v>
      </c>
      <c r="H713" s="187">
        <v>0.5</v>
      </c>
      <c r="I713" s="187">
        <f t="shared" si="126"/>
        <v>304700</v>
      </c>
      <c r="J713" s="187">
        <f t="shared" si="127"/>
        <v>123860.00000000001</v>
      </c>
      <c r="K713" s="187">
        <v>1.1000000000000001</v>
      </c>
      <c r="L713" s="187">
        <f t="shared" si="123"/>
        <v>171460</v>
      </c>
      <c r="M713" s="187">
        <f t="shared" si="124"/>
        <v>412700</v>
      </c>
      <c r="N713" s="187">
        <f t="shared" si="125"/>
        <v>292678</v>
      </c>
      <c r="O713" s="187">
        <v>0</v>
      </c>
      <c r="P713" s="187">
        <f t="shared" si="128"/>
        <v>105000</v>
      </c>
      <c r="Q713" s="187">
        <f t="shared" si="129"/>
        <v>264000</v>
      </c>
      <c r="R713" s="187">
        <f t="shared" si="130"/>
        <v>369000</v>
      </c>
      <c r="S713" s="187">
        <f t="shared" si="131"/>
        <v>248978</v>
      </c>
    </row>
    <row r="714" spans="1:19" ht="58.5" x14ac:dyDescent="0.5">
      <c r="A714" s="14" t="s">
        <v>49</v>
      </c>
      <c r="B714" s="186">
        <v>804191</v>
      </c>
      <c r="C714" s="15" t="s">
        <v>1715</v>
      </c>
      <c r="D714" s="14" t="s">
        <v>1707</v>
      </c>
      <c r="E714" s="187">
        <v>2.2999999999999998</v>
      </c>
      <c r="F714" s="187">
        <f t="shared" si="121"/>
        <v>151200</v>
      </c>
      <c r="G714" s="187">
        <f t="shared" si="122"/>
        <v>66640</v>
      </c>
      <c r="H714" s="187">
        <v>0.7</v>
      </c>
      <c r="I714" s="187">
        <f t="shared" si="126"/>
        <v>443200</v>
      </c>
      <c r="J714" s="187">
        <f t="shared" si="127"/>
        <v>180160</v>
      </c>
      <c r="K714" s="187">
        <v>1.6</v>
      </c>
      <c r="L714" s="187">
        <f t="shared" si="123"/>
        <v>246800</v>
      </c>
      <c r="M714" s="187">
        <f t="shared" si="124"/>
        <v>594400</v>
      </c>
      <c r="N714" s="187">
        <f t="shared" si="125"/>
        <v>421640</v>
      </c>
      <c r="O714" s="187">
        <v>0</v>
      </c>
      <c r="P714" s="187">
        <f t="shared" si="128"/>
        <v>147000</v>
      </c>
      <c r="Q714" s="187">
        <f t="shared" si="129"/>
        <v>384000</v>
      </c>
      <c r="R714" s="187">
        <f t="shared" si="130"/>
        <v>531000</v>
      </c>
      <c r="S714" s="187">
        <f t="shared" si="131"/>
        <v>358240</v>
      </c>
    </row>
    <row r="715" spans="1:19" ht="58.5" x14ac:dyDescent="0.5">
      <c r="A715" s="14" t="s">
        <v>49</v>
      </c>
      <c r="B715" s="186">
        <v>804192</v>
      </c>
      <c r="C715" s="15" t="s">
        <v>1716</v>
      </c>
      <c r="D715" s="14" t="s">
        <v>1717</v>
      </c>
      <c r="E715" s="187">
        <v>2.2999999999999998</v>
      </c>
      <c r="F715" s="187">
        <f t="shared" si="121"/>
        <v>151200</v>
      </c>
      <c r="G715" s="187">
        <f t="shared" si="122"/>
        <v>66640</v>
      </c>
      <c r="H715" s="187">
        <v>0.7</v>
      </c>
      <c r="I715" s="187">
        <f t="shared" si="126"/>
        <v>443200</v>
      </c>
      <c r="J715" s="187">
        <f t="shared" si="127"/>
        <v>180160</v>
      </c>
      <c r="K715" s="187">
        <v>1.6</v>
      </c>
      <c r="L715" s="187">
        <f t="shared" si="123"/>
        <v>246800</v>
      </c>
      <c r="M715" s="187">
        <f t="shared" si="124"/>
        <v>594400</v>
      </c>
      <c r="N715" s="187">
        <f t="shared" si="125"/>
        <v>421640</v>
      </c>
      <c r="O715" s="187">
        <v>0</v>
      </c>
      <c r="P715" s="187">
        <f t="shared" si="128"/>
        <v>147000</v>
      </c>
      <c r="Q715" s="187">
        <f t="shared" si="129"/>
        <v>384000</v>
      </c>
      <c r="R715" s="187">
        <f t="shared" si="130"/>
        <v>531000</v>
      </c>
      <c r="S715" s="187">
        <f t="shared" si="131"/>
        <v>358240</v>
      </c>
    </row>
    <row r="716" spans="1:19" ht="39" x14ac:dyDescent="0.5">
      <c r="A716" s="14" t="s">
        <v>49</v>
      </c>
      <c r="B716" s="186">
        <v>804193</v>
      </c>
      <c r="C716" s="15" t="s">
        <v>1718</v>
      </c>
      <c r="D716" s="14" t="s">
        <v>1704</v>
      </c>
      <c r="E716" s="187">
        <v>1.2000000000000002</v>
      </c>
      <c r="F716" s="187">
        <f t="shared" si="121"/>
        <v>86400</v>
      </c>
      <c r="G716" s="187">
        <f t="shared" si="122"/>
        <v>38080</v>
      </c>
      <c r="H716" s="187">
        <v>0.4</v>
      </c>
      <c r="I716" s="187">
        <f t="shared" si="126"/>
        <v>221600</v>
      </c>
      <c r="J716" s="187">
        <f t="shared" si="127"/>
        <v>90080</v>
      </c>
      <c r="K716" s="187">
        <v>0.8</v>
      </c>
      <c r="L716" s="187">
        <f t="shared" si="123"/>
        <v>128160</v>
      </c>
      <c r="M716" s="187">
        <f t="shared" si="124"/>
        <v>308000</v>
      </c>
      <c r="N716" s="187">
        <f t="shared" si="125"/>
        <v>218288</v>
      </c>
      <c r="O716" s="187">
        <v>0</v>
      </c>
      <c r="P716" s="187">
        <f t="shared" si="128"/>
        <v>84000</v>
      </c>
      <c r="Q716" s="187">
        <f t="shared" si="129"/>
        <v>192000</v>
      </c>
      <c r="R716" s="187">
        <f t="shared" si="130"/>
        <v>276000</v>
      </c>
      <c r="S716" s="187">
        <f t="shared" si="131"/>
        <v>186288</v>
      </c>
    </row>
    <row r="717" spans="1:19" ht="39" x14ac:dyDescent="0.5">
      <c r="A717" s="14" t="s">
        <v>49</v>
      </c>
      <c r="B717" s="186">
        <v>804194</v>
      </c>
      <c r="C717" s="15" t="s">
        <v>1719</v>
      </c>
      <c r="D717" s="14" t="s">
        <v>1707</v>
      </c>
      <c r="E717" s="187">
        <v>0.35</v>
      </c>
      <c r="F717" s="187">
        <f t="shared" si="121"/>
        <v>21600</v>
      </c>
      <c r="G717" s="187">
        <f t="shared" si="122"/>
        <v>9520</v>
      </c>
      <c r="H717" s="187">
        <v>0.1</v>
      </c>
      <c r="I717" s="187">
        <f t="shared" si="126"/>
        <v>69250</v>
      </c>
      <c r="J717" s="187">
        <f t="shared" si="127"/>
        <v>28150</v>
      </c>
      <c r="K717" s="187">
        <v>0.25</v>
      </c>
      <c r="L717" s="187">
        <f t="shared" si="123"/>
        <v>37670</v>
      </c>
      <c r="M717" s="187">
        <f t="shared" si="124"/>
        <v>90850</v>
      </c>
      <c r="N717" s="187">
        <f t="shared" si="125"/>
        <v>64481</v>
      </c>
      <c r="O717" s="187">
        <v>0</v>
      </c>
      <c r="P717" s="187">
        <f t="shared" si="128"/>
        <v>21000</v>
      </c>
      <c r="Q717" s="187">
        <f t="shared" si="129"/>
        <v>60000</v>
      </c>
      <c r="R717" s="187">
        <f t="shared" si="130"/>
        <v>81000</v>
      </c>
      <c r="S717" s="187">
        <f t="shared" si="131"/>
        <v>54631</v>
      </c>
    </row>
    <row r="718" spans="1:19" ht="19.5" x14ac:dyDescent="0.5">
      <c r="A718" s="14" t="s">
        <v>49</v>
      </c>
      <c r="B718" s="186">
        <v>804195</v>
      </c>
      <c r="C718" s="15" t="s">
        <v>1720</v>
      </c>
      <c r="D718" s="14" t="s">
        <v>1704</v>
      </c>
      <c r="E718" s="187">
        <v>0.12</v>
      </c>
      <c r="F718" s="187">
        <f t="shared" si="121"/>
        <v>8640</v>
      </c>
      <c r="G718" s="187">
        <f t="shared" si="122"/>
        <v>3808</v>
      </c>
      <c r="H718" s="187">
        <v>0.04</v>
      </c>
      <c r="I718" s="187">
        <f t="shared" si="126"/>
        <v>22160</v>
      </c>
      <c r="J718" s="187">
        <f t="shared" si="127"/>
        <v>9008</v>
      </c>
      <c r="K718" s="187">
        <v>0.08</v>
      </c>
      <c r="L718" s="187">
        <f t="shared" si="123"/>
        <v>12816</v>
      </c>
      <c r="M718" s="187">
        <f t="shared" si="124"/>
        <v>30800</v>
      </c>
      <c r="N718" s="187">
        <f t="shared" si="125"/>
        <v>21828.800000000003</v>
      </c>
      <c r="O718" s="187">
        <v>0</v>
      </c>
      <c r="P718" s="187">
        <f t="shared" si="128"/>
        <v>8400</v>
      </c>
      <c r="Q718" s="187">
        <f t="shared" si="129"/>
        <v>19200</v>
      </c>
      <c r="R718" s="187">
        <f t="shared" si="130"/>
        <v>27600</v>
      </c>
      <c r="S718" s="187">
        <f t="shared" si="131"/>
        <v>18628.800000000003</v>
      </c>
    </row>
    <row r="719" spans="1:19" ht="19.5" x14ac:dyDescent="0.5">
      <c r="A719" s="14" t="s">
        <v>49</v>
      </c>
      <c r="B719" s="186">
        <v>804196</v>
      </c>
      <c r="C719" s="15" t="s">
        <v>1721</v>
      </c>
      <c r="D719" s="14" t="s">
        <v>1704</v>
      </c>
      <c r="E719" s="187">
        <v>0.8</v>
      </c>
      <c r="F719" s="187">
        <f t="shared" si="121"/>
        <v>43200</v>
      </c>
      <c r="G719" s="187">
        <f t="shared" si="122"/>
        <v>19040</v>
      </c>
      <c r="H719" s="187">
        <v>0.2</v>
      </c>
      <c r="I719" s="187">
        <f t="shared" si="126"/>
        <v>166200</v>
      </c>
      <c r="J719" s="187">
        <f t="shared" si="127"/>
        <v>67560</v>
      </c>
      <c r="K719" s="187">
        <v>0.6</v>
      </c>
      <c r="L719" s="187">
        <f t="shared" si="123"/>
        <v>86600</v>
      </c>
      <c r="M719" s="187">
        <f t="shared" si="124"/>
        <v>209400</v>
      </c>
      <c r="N719" s="187">
        <f t="shared" si="125"/>
        <v>148780</v>
      </c>
      <c r="O719" s="187">
        <v>0</v>
      </c>
      <c r="P719" s="187">
        <f t="shared" si="128"/>
        <v>42000</v>
      </c>
      <c r="Q719" s="187">
        <f t="shared" si="129"/>
        <v>144000</v>
      </c>
      <c r="R719" s="187">
        <f t="shared" si="130"/>
        <v>186000</v>
      </c>
      <c r="S719" s="187">
        <f t="shared" si="131"/>
        <v>125380</v>
      </c>
    </row>
    <row r="720" spans="1:19" ht="19.5" x14ac:dyDescent="0.5">
      <c r="A720" s="14" t="s">
        <v>49</v>
      </c>
      <c r="B720" s="186">
        <v>804197</v>
      </c>
      <c r="C720" s="15" t="s">
        <v>1722</v>
      </c>
      <c r="D720" s="14" t="s">
        <v>1707</v>
      </c>
      <c r="E720" s="187">
        <v>1.1000000000000001</v>
      </c>
      <c r="F720" s="187">
        <f t="shared" si="121"/>
        <v>64800</v>
      </c>
      <c r="G720" s="187">
        <f t="shared" si="122"/>
        <v>28560</v>
      </c>
      <c r="H720" s="187">
        <v>0.3</v>
      </c>
      <c r="I720" s="187">
        <f t="shared" si="126"/>
        <v>221600</v>
      </c>
      <c r="J720" s="187">
        <f t="shared" si="127"/>
        <v>90080</v>
      </c>
      <c r="K720" s="187">
        <v>0.8</v>
      </c>
      <c r="L720" s="187">
        <f t="shared" si="123"/>
        <v>118640</v>
      </c>
      <c r="M720" s="187">
        <f t="shared" si="124"/>
        <v>286400</v>
      </c>
      <c r="N720" s="187">
        <f t="shared" si="125"/>
        <v>203352</v>
      </c>
      <c r="O720" s="187">
        <v>0</v>
      </c>
      <c r="P720" s="187">
        <f t="shared" si="128"/>
        <v>63000</v>
      </c>
      <c r="Q720" s="187">
        <f t="shared" si="129"/>
        <v>192000</v>
      </c>
      <c r="R720" s="187">
        <f t="shared" si="130"/>
        <v>255000</v>
      </c>
      <c r="S720" s="187">
        <f t="shared" si="131"/>
        <v>171952</v>
      </c>
    </row>
    <row r="721" spans="1:19" ht="19.5" x14ac:dyDescent="0.5">
      <c r="A721" s="14" t="s">
        <v>49</v>
      </c>
      <c r="B721" s="186">
        <v>804198</v>
      </c>
      <c r="C721" s="15" t="s">
        <v>1723</v>
      </c>
      <c r="D721" s="14" t="s">
        <v>1704</v>
      </c>
      <c r="E721" s="187">
        <v>1</v>
      </c>
      <c r="F721" s="187">
        <f t="shared" si="121"/>
        <v>64800</v>
      </c>
      <c r="G721" s="187">
        <f t="shared" si="122"/>
        <v>28560</v>
      </c>
      <c r="H721" s="187">
        <v>0.3</v>
      </c>
      <c r="I721" s="187">
        <f t="shared" si="126"/>
        <v>193900</v>
      </c>
      <c r="J721" s="187">
        <f t="shared" si="127"/>
        <v>78820</v>
      </c>
      <c r="K721" s="187">
        <v>0.7</v>
      </c>
      <c r="L721" s="187">
        <f t="shared" si="123"/>
        <v>107380</v>
      </c>
      <c r="M721" s="187">
        <f t="shared" si="124"/>
        <v>258700</v>
      </c>
      <c r="N721" s="187">
        <f t="shared" si="125"/>
        <v>183534</v>
      </c>
      <c r="O721" s="187">
        <v>0</v>
      </c>
      <c r="P721" s="187">
        <f t="shared" si="128"/>
        <v>63000</v>
      </c>
      <c r="Q721" s="187">
        <f t="shared" si="129"/>
        <v>168000</v>
      </c>
      <c r="R721" s="187">
        <f t="shared" si="130"/>
        <v>231000</v>
      </c>
      <c r="S721" s="187">
        <f t="shared" si="131"/>
        <v>155834</v>
      </c>
    </row>
    <row r="722" spans="1:19" ht="19.5" x14ac:dyDescent="0.5">
      <c r="A722" s="14" t="s">
        <v>49</v>
      </c>
      <c r="B722" s="186">
        <v>804201</v>
      </c>
      <c r="C722" s="15" t="s">
        <v>1724</v>
      </c>
      <c r="D722" s="14" t="s">
        <v>1704</v>
      </c>
      <c r="E722" s="187">
        <v>4.5</v>
      </c>
      <c r="F722" s="187">
        <f t="shared" si="121"/>
        <v>216000</v>
      </c>
      <c r="G722" s="187">
        <f t="shared" si="122"/>
        <v>95200</v>
      </c>
      <c r="H722" s="187">
        <v>1</v>
      </c>
      <c r="I722" s="187">
        <f t="shared" si="126"/>
        <v>969500</v>
      </c>
      <c r="J722" s="187">
        <f t="shared" si="127"/>
        <v>394100</v>
      </c>
      <c r="K722" s="187">
        <v>3.5</v>
      </c>
      <c r="L722" s="187">
        <f t="shared" si="123"/>
        <v>489300</v>
      </c>
      <c r="M722" s="187">
        <f t="shared" si="124"/>
        <v>1185500</v>
      </c>
      <c r="N722" s="187">
        <f t="shared" si="125"/>
        <v>842990</v>
      </c>
      <c r="O722" s="187">
        <v>0</v>
      </c>
      <c r="P722" s="187">
        <f t="shared" si="128"/>
        <v>210000</v>
      </c>
      <c r="Q722" s="187">
        <f t="shared" si="129"/>
        <v>840000</v>
      </c>
      <c r="R722" s="187">
        <f t="shared" si="130"/>
        <v>1050000</v>
      </c>
      <c r="S722" s="187">
        <f t="shared" si="131"/>
        <v>707490</v>
      </c>
    </row>
    <row r="723" spans="1:19" ht="19.5" x14ac:dyDescent="0.5">
      <c r="A723" s="14" t="s">
        <v>49</v>
      </c>
      <c r="B723" s="186">
        <v>804202</v>
      </c>
      <c r="C723" s="15" t="s">
        <v>1725</v>
      </c>
      <c r="D723" s="14" t="s">
        <v>1704</v>
      </c>
      <c r="E723" s="187">
        <v>4.5</v>
      </c>
      <c r="F723" s="187">
        <f t="shared" si="121"/>
        <v>216000</v>
      </c>
      <c r="G723" s="187">
        <f t="shared" si="122"/>
        <v>95200</v>
      </c>
      <c r="H723" s="187">
        <v>1</v>
      </c>
      <c r="I723" s="187">
        <f t="shared" si="126"/>
        <v>969500</v>
      </c>
      <c r="J723" s="187">
        <f t="shared" si="127"/>
        <v>394100</v>
      </c>
      <c r="K723" s="187">
        <v>3.5</v>
      </c>
      <c r="L723" s="187">
        <f t="shared" si="123"/>
        <v>489300</v>
      </c>
      <c r="M723" s="187">
        <f t="shared" si="124"/>
        <v>1185500</v>
      </c>
      <c r="N723" s="187">
        <f t="shared" si="125"/>
        <v>842990</v>
      </c>
      <c r="O723" s="187">
        <v>0</v>
      </c>
      <c r="P723" s="187">
        <f t="shared" si="128"/>
        <v>210000</v>
      </c>
      <c r="Q723" s="187">
        <f t="shared" si="129"/>
        <v>840000</v>
      </c>
      <c r="R723" s="187">
        <f t="shared" si="130"/>
        <v>1050000</v>
      </c>
      <c r="S723" s="187">
        <f t="shared" si="131"/>
        <v>707490</v>
      </c>
    </row>
    <row r="724" spans="1:19" ht="19.5" x14ac:dyDescent="0.5">
      <c r="A724" s="14" t="s">
        <v>49</v>
      </c>
      <c r="B724" s="186">
        <v>804203</v>
      </c>
      <c r="C724" s="15" t="s">
        <v>1726</v>
      </c>
      <c r="D724" s="14" t="s">
        <v>1704</v>
      </c>
      <c r="E724" s="187">
        <v>4.5</v>
      </c>
      <c r="F724" s="187">
        <f t="shared" si="121"/>
        <v>216000</v>
      </c>
      <c r="G724" s="187">
        <f t="shared" si="122"/>
        <v>95200</v>
      </c>
      <c r="H724" s="187">
        <v>1</v>
      </c>
      <c r="I724" s="187">
        <f t="shared" si="126"/>
        <v>969500</v>
      </c>
      <c r="J724" s="187">
        <f t="shared" si="127"/>
        <v>394100</v>
      </c>
      <c r="K724" s="187">
        <v>3.5</v>
      </c>
      <c r="L724" s="187">
        <f t="shared" si="123"/>
        <v>489300</v>
      </c>
      <c r="M724" s="187">
        <f t="shared" si="124"/>
        <v>1185500</v>
      </c>
      <c r="N724" s="187">
        <f t="shared" si="125"/>
        <v>842990</v>
      </c>
      <c r="O724" s="187">
        <v>0</v>
      </c>
      <c r="P724" s="187">
        <f t="shared" si="128"/>
        <v>210000</v>
      </c>
      <c r="Q724" s="187">
        <f t="shared" si="129"/>
        <v>840000</v>
      </c>
      <c r="R724" s="187">
        <f t="shared" si="130"/>
        <v>1050000</v>
      </c>
      <c r="S724" s="187">
        <f t="shared" si="131"/>
        <v>707490</v>
      </c>
    </row>
    <row r="725" spans="1:19" ht="19.5" x14ac:dyDescent="0.5">
      <c r="A725" s="14" t="s">
        <v>49</v>
      </c>
      <c r="B725" s="186">
        <v>804204</v>
      </c>
      <c r="C725" s="15" t="s">
        <v>1727</v>
      </c>
      <c r="D725" s="14" t="s">
        <v>1704</v>
      </c>
      <c r="E725" s="187">
        <v>4.5</v>
      </c>
      <c r="F725" s="187">
        <f t="shared" si="121"/>
        <v>216000</v>
      </c>
      <c r="G725" s="187">
        <f t="shared" si="122"/>
        <v>95200</v>
      </c>
      <c r="H725" s="187">
        <v>1</v>
      </c>
      <c r="I725" s="187">
        <f t="shared" si="126"/>
        <v>969500</v>
      </c>
      <c r="J725" s="187">
        <f t="shared" si="127"/>
        <v>394100</v>
      </c>
      <c r="K725" s="187">
        <v>3.5</v>
      </c>
      <c r="L725" s="187">
        <f t="shared" si="123"/>
        <v>489300</v>
      </c>
      <c r="M725" s="187">
        <f t="shared" si="124"/>
        <v>1185500</v>
      </c>
      <c r="N725" s="187">
        <f t="shared" si="125"/>
        <v>842990</v>
      </c>
      <c r="O725" s="187">
        <v>0</v>
      </c>
      <c r="P725" s="187">
        <f t="shared" si="128"/>
        <v>210000</v>
      </c>
      <c r="Q725" s="187">
        <f t="shared" si="129"/>
        <v>840000</v>
      </c>
      <c r="R725" s="187">
        <f t="shared" si="130"/>
        <v>1050000</v>
      </c>
      <c r="S725" s="187">
        <f t="shared" si="131"/>
        <v>707490</v>
      </c>
    </row>
    <row r="726" spans="1:19" ht="19.5" x14ac:dyDescent="0.5">
      <c r="A726" s="14" t="s">
        <v>49</v>
      </c>
      <c r="B726" s="186">
        <v>804206</v>
      </c>
      <c r="C726" s="15" t="s">
        <v>1728</v>
      </c>
      <c r="D726" s="14" t="s">
        <v>1704</v>
      </c>
      <c r="E726" s="187">
        <v>4.5</v>
      </c>
      <c r="F726" s="187">
        <f t="shared" si="121"/>
        <v>216000</v>
      </c>
      <c r="G726" s="187">
        <f t="shared" si="122"/>
        <v>95200</v>
      </c>
      <c r="H726" s="187">
        <v>1</v>
      </c>
      <c r="I726" s="187">
        <f t="shared" si="126"/>
        <v>969500</v>
      </c>
      <c r="J726" s="187">
        <f t="shared" si="127"/>
        <v>394100</v>
      </c>
      <c r="K726" s="187">
        <v>3.5</v>
      </c>
      <c r="L726" s="187">
        <f t="shared" si="123"/>
        <v>489300</v>
      </c>
      <c r="M726" s="187">
        <f t="shared" si="124"/>
        <v>1185500</v>
      </c>
      <c r="N726" s="187">
        <f t="shared" si="125"/>
        <v>842990</v>
      </c>
      <c r="O726" s="187">
        <v>0</v>
      </c>
      <c r="P726" s="187">
        <f t="shared" si="128"/>
        <v>210000</v>
      </c>
      <c r="Q726" s="187">
        <f t="shared" si="129"/>
        <v>840000</v>
      </c>
      <c r="R726" s="187">
        <f t="shared" si="130"/>
        <v>1050000</v>
      </c>
      <c r="S726" s="187">
        <f t="shared" si="131"/>
        <v>707490</v>
      </c>
    </row>
    <row r="727" spans="1:19" ht="78" x14ac:dyDescent="0.5">
      <c r="A727" s="14" t="s">
        <v>16</v>
      </c>
      <c r="B727" s="186">
        <v>804400</v>
      </c>
      <c r="C727" s="15" t="s">
        <v>1729</v>
      </c>
      <c r="D727" s="14"/>
      <c r="E727" s="187">
        <v>0.55000000000000004</v>
      </c>
      <c r="F727" s="187">
        <f t="shared" si="121"/>
        <v>64800</v>
      </c>
      <c r="G727" s="187">
        <f t="shared" si="122"/>
        <v>28560</v>
      </c>
      <c r="H727" s="187">
        <v>0.3</v>
      </c>
      <c r="I727" s="187">
        <f t="shared" si="126"/>
        <v>69250</v>
      </c>
      <c r="J727" s="187">
        <f t="shared" si="127"/>
        <v>28150</v>
      </c>
      <c r="K727" s="187">
        <v>0.25</v>
      </c>
      <c r="L727" s="187">
        <f t="shared" si="123"/>
        <v>56710</v>
      </c>
      <c r="M727" s="187">
        <f t="shared" si="124"/>
        <v>134050</v>
      </c>
      <c r="N727" s="187">
        <f t="shared" si="125"/>
        <v>94353</v>
      </c>
      <c r="O727" s="187">
        <v>0</v>
      </c>
      <c r="P727" s="187">
        <f t="shared" si="128"/>
        <v>63000</v>
      </c>
      <c r="Q727" s="187">
        <f t="shared" si="129"/>
        <v>60000</v>
      </c>
      <c r="R727" s="187">
        <f t="shared" si="130"/>
        <v>123000</v>
      </c>
      <c r="S727" s="187">
        <f t="shared" si="131"/>
        <v>83303</v>
      </c>
    </row>
    <row r="728" spans="1:19" ht="97.5" x14ac:dyDescent="0.5">
      <c r="A728" s="14" t="s">
        <v>16</v>
      </c>
      <c r="B728" s="186">
        <v>804405</v>
      </c>
      <c r="C728" s="15" t="s">
        <v>1730</v>
      </c>
      <c r="D728" s="14"/>
      <c r="E728" s="187">
        <v>1.1000000000000001</v>
      </c>
      <c r="F728" s="187">
        <f t="shared" si="121"/>
        <v>43200</v>
      </c>
      <c r="G728" s="187">
        <f t="shared" si="122"/>
        <v>19040</v>
      </c>
      <c r="H728" s="187">
        <v>0.2</v>
      </c>
      <c r="I728" s="187">
        <f t="shared" si="126"/>
        <v>249300</v>
      </c>
      <c r="J728" s="187">
        <f t="shared" si="127"/>
        <v>101340</v>
      </c>
      <c r="K728" s="187">
        <v>0.9</v>
      </c>
      <c r="L728" s="187">
        <f t="shared" si="123"/>
        <v>120380</v>
      </c>
      <c r="M728" s="187">
        <f t="shared" si="124"/>
        <v>292500</v>
      </c>
      <c r="N728" s="187">
        <f t="shared" si="125"/>
        <v>208234</v>
      </c>
      <c r="O728" s="187">
        <v>0</v>
      </c>
      <c r="P728" s="187">
        <f t="shared" si="128"/>
        <v>42000</v>
      </c>
      <c r="Q728" s="187">
        <f t="shared" si="129"/>
        <v>216000</v>
      </c>
      <c r="R728" s="187">
        <f t="shared" si="130"/>
        <v>258000</v>
      </c>
      <c r="S728" s="187">
        <f t="shared" si="131"/>
        <v>173734</v>
      </c>
    </row>
    <row r="729" spans="1:19" ht="19.5" x14ac:dyDescent="0.5">
      <c r="A729" s="14" t="s">
        <v>16</v>
      </c>
      <c r="B729" s="186">
        <v>804410</v>
      </c>
      <c r="C729" s="15" t="s">
        <v>1731</v>
      </c>
      <c r="D729" s="14"/>
      <c r="E729" s="187">
        <v>0.17</v>
      </c>
      <c r="F729" s="187">
        <f t="shared" si="121"/>
        <v>8640</v>
      </c>
      <c r="G729" s="187">
        <f t="shared" si="122"/>
        <v>3808</v>
      </c>
      <c r="H729" s="187">
        <v>0.04</v>
      </c>
      <c r="I729" s="187">
        <f t="shared" si="126"/>
        <v>36010</v>
      </c>
      <c r="J729" s="187">
        <f t="shared" si="127"/>
        <v>14638</v>
      </c>
      <c r="K729" s="187">
        <v>0.13</v>
      </c>
      <c r="L729" s="187">
        <f t="shared" si="123"/>
        <v>18446</v>
      </c>
      <c r="M729" s="187">
        <f t="shared" si="124"/>
        <v>44650</v>
      </c>
      <c r="N729" s="187">
        <f t="shared" si="125"/>
        <v>31737.800000000003</v>
      </c>
      <c r="O729" s="187">
        <v>0</v>
      </c>
      <c r="P729" s="187">
        <f t="shared" si="128"/>
        <v>8400</v>
      </c>
      <c r="Q729" s="187">
        <f t="shared" si="129"/>
        <v>31200</v>
      </c>
      <c r="R729" s="187">
        <f t="shared" si="130"/>
        <v>39600</v>
      </c>
      <c r="S729" s="187">
        <f t="shared" si="131"/>
        <v>26687.800000000003</v>
      </c>
    </row>
    <row r="730" spans="1:19" ht="19.5" x14ac:dyDescent="0.5">
      <c r="A730" s="14" t="s">
        <v>16</v>
      </c>
      <c r="B730" s="186">
        <v>804415</v>
      </c>
      <c r="C730" s="15" t="s">
        <v>1732</v>
      </c>
      <c r="D730" s="14"/>
      <c r="E730" s="187">
        <v>0.39</v>
      </c>
      <c r="F730" s="187">
        <f t="shared" si="121"/>
        <v>34560</v>
      </c>
      <c r="G730" s="187">
        <f t="shared" si="122"/>
        <v>15232</v>
      </c>
      <c r="H730" s="187">
        <v>0.16</v>
      </c>
      <c r="I730" s="187">
        <f t="shared" si="126"/>
        <v>63710</v>
      </c>
      <c r="J730" s="187">
        <f t="shared" si="127"/>
        <v>25898</v>
      </c>
      <c r="K730" s="187">
        <v>0.23</v>
      </c>
      <c r="L730" s="187">
        <f t="shared" si="123"/>
        <v>41130</v>
      </c>
      <c r="M730" s="187">
        <f t="shared" si="124"/>
        <v>98270</v>
      </c>
      <c r="N730" s="187">
        <f t="shared" si="125"/>
        <v>69479</v>
      </c>
      <c r="O730" s="187">
        <v>0</v>
      </c>
      <c r="P730" s="187">
        <f t="shared" si="128"/>
        <v>33600</v>
      </c>
      <c r="Q730" s="187">
        <f t="shared" si="129"/>
        <v>55200</v>
      </c>
      <c r="R730" s="187">
        <f t="shared" si="130"/>
        <v>88800</v>
      </c>
      <c r="S730" s="187">
        <f t="shared" si="131"/>
        <v>60009</v>
      </c>
    </row>
    <row r="731" spans="1:19" ht="97.5" x14ac:dyDescent="0.5">
      <c r="A731" s="14" t="s">
        <v>16</v>
      </c>
      <c r="B731" s="186">
        <v>804420</v>
      </c>
      <c r="C731" s="15" t="s">
        <v>1733</v>
      </c>
      <c r="D731" s="14"/>
      <c r="E731" s="187">
        <v>0.52</v>
      </c>
      <c r="F731" s="187">
        <f t="shared" si="121"/>
        <v>58320.000000000007</v>
      </c>
      <c r="G731" s="187">
        <f t="shared" si="122"/>
        <v>25704</v>
      </c>
      <c r="H731" s="187">
        <v>0.27</v>
      </c>
      <c r="I731" s="187">
        <f t="shared" si="126"/>
        <v>69250</v>
      </c>
      <c r="J731" s="187">
        <f t="shared" si="127"/>
        <v>28150</v>
      </c>
      <c r="K731" s="187">
        <v>0.25</v>
      </c>
      <c r="L731" s="187">
        <f t="shared" si="123"/>
        <v>53854</v>
      </c>
      <c r="M731" s="187">
        <f t="shared" si="124"/>
        <v>127570</v>
      </c>
      <c r="N731" s="187">
        <f t="shared" si="125"/>
        <v>89872.200000000012</v>
      </c>
      <c r="O731" s="187">
        <v>0</v>
      </c>
      <c r="P731" s="187">
        <f t="shared" si="128"/>
        <v>56700.000000000007</v>
      </c>
      <c r="Q731" s="187">
        <f t="shared" si="129"/>
        <v>60000</v>
      </c>
      <c r="R731" s="187">
        <f t="shared" si="130"/>
        <v>116700</v>
      </c>
      <c r="S731" s="187">
        <f t="shared" si="131"/>
        <v>79002.200000000012</v>
      </c>
    </row>
    <row r="732" spans="1:19" ht="58.5" x14ac:dyDescent="0.5">
      <c r="A732" s="14" t="s">
        <v>16</v>
      </c>
      <c r="B732" s="186">
        <v>804425</v>
      </c>
      <c r="C732" s="15" t="s">
        <v>1734</v>
      </c>
      <c r="D732" s="14"/>
      <c r="E732" s="187">
        <v>0.22000000000000003</v>
      </c>
      <c r="F732" s="187">
        <f t="shared" si="121"/>
        <v>17280</v>
      </c>
      <c r="G732" s="187">
        <f t="shared" si="122"/>
        <v>7616</v>
      </c>
      <c r="H732" s="187">
        <v>0.08</v>
      </c>
      <c r="I732" s="187">
        <f t="shared" si="126"/>
        <v>38780.000000000007</v>
      </c>
      <c r="J732" s="187">
        <f t="shared" si="127"/>
        <v>15764.000000000002</v>
      </c>
      <c r="K732" s="187">
        <v>0.14000000000000001</v>
      </c>
      <c r="L732" s="187">
        <f t="shared" si="123"/>
        <v>23380</v>
      </c>
      <c r="M732" s="187">
        <f t="shared" si="124"/>
        <v>56060.000000000007</v>
      </c>
      <c r="N732" s="187">
        <f t="shared" si="125"/>
        <v>39694.000000000007</v>
      </c>
      <c r="O732" s="187">
        <v>0</v>
      </c>
      <c r="P732" s="187">
        <f t="shared" si="128"/>
        <v>16800</v>
      </c>
      <c r="Q732" s="187">
        <f t="shared" si="129"/>
        <v>33600</v>
      </c>
      <c r="R732" s="187">
        <f t="shared" si="130"/>
        <v>50400</v>
      </c>
      <c r="S732" s="187">
        <f t="shared" si="131"/>
        <v>34034</v>
      </c>
    </row>
    <row r="733" spans="1:19" ht="39" x14ac:dyDescent="0.5">
      <c r="A733" s="14" t="s">
        <v>49</v>
      </c>
      <c r="B733" s="186">
        <v>804430</v>
      </c>
      <c r="C733" s="15" t="s">
        <v>1735</v>
      </c>
      <c r="D733" s="14"/>
      <c r="E733" s="187">
        <v>2.87</v>
      </c>
      <c r="F733" s="187">
        <f t="shared" si="121"/>
        <v>162000</v>
      </c>
      <c r="G733" s="187">
        <f t="shared" si="122"/>
        <v>71400</v>
      </c>
      <c r="H733" s="187">
        <v>0.75</v>
      </c>
      <c r="I733" s="187">
        <f t="shared" si="126"/>
        <v>587240</v>
      </c>
      <c r="J733" s="187">
        <f t="shared" si="127"/>
        <v>238712</v>
      </c>
      <c r="K733" s="187">
        <v>2.12</v>
      </c>
      <c r="L733" s="187">
        <f t="shared" si="123"/>
        <v>310112</v>
      </c>
      <c r="M733" s="187">
        <f t="shared" si="124"/>
        <v>749240</v>
      </c>
      <c r="N733" s="187">
        <f t="shared" si="125"/>
        <v>532161.6</v>
      </c>
      <c r="O733" s="187">
        <v>0</v>
      </c>
      <c r="P733" s="187">
        <f t="shared" si="128"/>
        <v>157500</v>
      </c>
      <c r="Q733" s="187">
        <f t="shared" si="129"/>
        <v>508800</v>
      </c>
      <c r="R733" s="187">
        <f t="shared" si="130"/>
        <v>666300</v>
      </c>
      <c r="S733" s="187">
        <f t="shared" si="131"/>
        <v>449221.6</v>
      </c>
    </row>
    <row r="734" spans="1:19" ht="39" x14ac:dyDescent="0.5">
      <c r="A734" s="14" t="s">
        <v>49</v>
      </c>
      <c r="B734" s="186">
        <v>804435</v>
      </c>
      <c r="C734" s="15" t="s">
        <v>1736</v>
      </c>
      <c r="D734" s="14"/>
      <c r="E734" s="187">
        <v>6.1</v>
      </c>
      <c r="F734" s="187">
        <f t="shared" si="121"/>
        <v>118800.00000000001</v>
      </c>
      <c r="G734" s="187">
        <f t="shared" si="122"/>
        <v>52360.000000000007</v>
      </c>
      <c r="H734" s="187">
        <v>0.55000000000000004</v>
      </c>
      <c r="I734" s="187">
        <f t="shared" si="126"/>
        <v>1537350</v>
      </c>
      <c r="J734" s="187">
        <f t="shared" si="127"/>
        <v>624930</v>
      </c>
      <c r="K734" s="187">
        <v>5.55</v>
      </c>
      <c r="L734" s="187">
        <f t="shared" si="123"/>
        <v>677290</v>
      </c>
      <c r="M734" s="187">
        <f t="shared" si="124"/>
        <v>1656150</v>
      </c>
      <c r="N734" s="187">
        <f t="shared" si="125"/>
        <v>1182047</v>
      </c>
      <c r="O734" s="187">
        <v>0</v>
      </c>
      <c r="P734" s="187">
        <f t="shared" si="128"/>
        <v>115500.00000000001</v>
      </c>
      <c r="Q734" s="187">
        <f t="shared" si="129"/>
        <v>1332000</v>
      </c>
      <c r="R734" s="187">
        <f t="shared" si="130"/>
        <v>1447500</v>
      </c>
      <c r="S734" s="187">
        <f t="shared" si="131"/>
        <v>973397</v>
      </c>
    </row>
    <row r="735" spans="1:19" ht="19.5" x14ac:dyDescent="0.5">
      <c r="A735" s="14" t="s">
        <v>16</v>
      </c>
      <c r="B735" s="186">
        <v>805000</v>
      </c>
      <c r="C735" s="15" t="s">
        <v>1737</v>
      </c>
      <c r="D735" s="14"/>
      <c r="E735" s="187">
        <v>5</v>
      </c>
      <c r="F735" s="187">
        <f t="shared" si="121"/>
        <v>216000</v>
      </c>
      <c r="G735" s="187">
        <f t="shared" si="122"/>
        <v>95200</v>
      </c>
      <c r="H735" s="187">
        <v>1</v>
      </c>
      <c r="I735" s="187">
        <f t="shared" si="126"/>
        <v>1108000</v>
      </c>
      <c r="J735" s="187">
        <f t="shared" si="127"/>
        <v>450400</v>
      </c>
      <c r="K735" s="187">
        <v>4</v>
      </c>
      <c r="L735" s="187">
        <f t="shared" si="123"/>
        <v>545600</v>
      </c>
      <c r="M735" s="187">
        <f t="shared" si="124"/>
        <v>1324000</v>
      </c>
      <c r="N735" s="187">
        <f t="shared" si="125"/>
        <v>942080</v>
      </c>
      <c r="O735" s="187">
        <v>0</v>
      </c>
      <c r="P735" s="187">
        <f t="shared" si="128"/>
        <v>210000</v>
      </c>
      <c r="Q735" s="187">
        <f t="shared" si="129"/>
        <v>960000</v>
      </c>
      <c r="R735" s="187">
        <f t="shared" si="130"/>
        <v>1170000</v>
      </c>
      <c r="S735" s="187">
        <f t="shared" si="131"/>
        <v>788080</v>
      </c>
    </row>
    <row r="736" spans="1:19" ht="19.5" x14ac:dyDescent="0.5">
      <c r="A736" s="14" t="s">
        <v>16</v>
      </c>
      <c r="B736" s="186">
        <v>805005</v>
      </c>
      <c r="C736" s="15" t="s">
        <v>1738</v>
      </c>
      <c r="D736" s="14"/>
      <c r="E736" s="187">
        <v>7</v>
      </c>
      <c r="F736" s="187">
        <f t="shared" si="121"/>
        <v>216000</v>
      </c>
      <c r="G736" s="187">
        <f t="shared" si="122"/>
        <v>95200</v>
      </c>
      <c r="H736" s="187">
        <v>1</v>
      </c>
      <c r="I736" s="187">
        <f t="shared" si="126"/>
        <v>1662000</v>
      </c>
      <c r="J736" s="187">
        <f t="shared" si="127"/>
        <v>675600</v>
      </c>
      <c r="K736" s="187">
        <v>6</v>
      </c>
      <c r="L736" s="187">
        <f t="shared" si="123"/>
        <v>770800</v>
      </c>
      <c r="M736" s="187">
        <f t="shared" si="124"/>
        <v>1878000</v>
      </c>
      <c r="N736" s="187">
        <f t="shared" si="125"/>
        <v>1338440</v>
      </c>
      <c r="O736" s="187">
        <v>0</v>
      </c>
      <c r="P736" s="187">
        <f t="shared" si="128"/>
        <v>210000</v>
      </c>
      <c r="Q736" s="187">
        <f t="shared" si="129"/>
        <v>1440000</v>
      </c>
      <c r="R736" s="187">
        <f t="shared" si="130"/>
        <v>1650000</v>
      </c>
      <c r="S736" s="187">
        <f t="shared" si="131"/>
        <v>1110440</v>
      </c>
    </row>
    <row r="737" spans="1:19" ht="97.5" x14ac:dyDescent="0.5">
      <c r="A737" s="14" t="s">
        <v>16</v>
      </c>
      <c r="B737" s="186">
        <v>805010</v>
      </c>
      <c r="C737" s="15" t="s">
        <v>1739</v>
      </c>
      <c r="D737" s="14"/>
      <c r="E737" s="187">
        <v>5</v>
      </c>
      <c r="F737" s="187">
        <f t="shared" si="121"/>
        <v>216000</v>
      </c>
      <c r="G737" s="187">
        <f t="shared" si="122"/>
        <v>95200</v>
      </c>
      <c r="H737" s="187">
        <v>1</v>
      </c>
      <c r="I737" s="187">
        <f t="shared" si="126"/>
        <v>1108000</v>
      </c>
      <c r="J737" s="187">
        <f t="shared" si="127"/>
        <v>450400</v>
      </c>
      <c r="K737" s="187">
        <v>4</v>
      </c>
      <c r="L737" s="187">
        <f t="shared" si="123"/>
        <v>545600</v>
      </c>
      <c r="M737" s="187">
        <f t="shared" si="124"/>
        <v>1324000</v>
      </c>
      <c r="N737" s="187">
        <f t="shared" si="125"/>
        <v>942080</v>
      </c>
      <c r="O737" s="187">
        <v>0</v>
      </c>
      <c r="P737" s="187">
        <f t="shared" si="128"/>
        <v>210000</v>
      </c>
      <c r="Q737" s="187">
        <f t="shared" si="129"/>
        <v>960000</v>
      </c>
      <c r="R737" s="187">
        <f t="shared" si="130"/>
        <v>1170000</v>
      </c>
      <c r="S737" s="187">
        <f t="shared" si="131"/>
        <v>788080</v>
      </c>
    </row>
    <row r="738" spans="1:19" ht="19.5" x14ac:dyDescent="0.5">
      <c r="A738" s="14" t="s">
        <v>16</v>
      </c>
      <c r="B738" s="186">
        <v>805015</v>
      </c>
      <c r="C738" s="15" t="s">
        <v>1740</v>
      </c>
      <c r="D738" s="14"/>
      <c r="E738" s="187">
        <v>2</v>
      </c>
      <c r="F738" s="187">
        <f t="shared" si="121"/>
        <v>108000</v>
      </c>
      <c r="G738" s="187">
        <f t="shared" si="122"/>
        <v>47600</v>
      </c>
      <c r="H738" s="187">
        <v>0.5</v>
      </c>
      <c r="I738" s="187">
        <f t="shared" si="126"/>
        <v>415500</v>
      </c>
      <c r="J738" s="187">
        <f t="shared" si="127"/>
        <v>168900</v>
      </c>
      <c r="K738" s="187">
        <v>1.5</v>
      </c>
      <c r="L738" s="187">
        <f t="shared" si="123"/>
        <v>216500</v>
      </c>
      <c r="M738" s="187">
        <f t="shared" si="124"/>
        <v>523500</v>
      </c>
      <c r="N738" s="187">
        <f t="shared" si="125"/>
        <v>371950</v>
      </c>
      <c r="O738" s="187">
        <v>0</v>
      </c>
      <c r="P738" s="187">
        <f t="shared" si="128"/>
        <v>105000</v>
      </c>
      <c r="Q738" s="187">
        <f t="shared" si="129"/>
        <v>360000</v>
      </c>
      <c r="R738" s="187">
        <f t="shared" si="130"/>
        <v>465000</v>
      </c>
      <c r="S738" s="187">
        <f t="shared" si="131"/>
        <v>313450</v>
      </c>
    </row>
    <row r="739" spans="1:19" ht="19.5" x14ac:dyDescent="0.5">
      <c r="A739" s="14" t="s">
        <v>16</v>
      </c>
      <c r="B739" s="186">
        <v>805025</v>
      </c>
      <c r="C739" s="15" t="s">
        <v>1741</v>
      </c>
      <c r="D739" s="14"/>
      <c r="E739" s="187">
        <v>10</v>
      </c>
      <c r="F739" s="187">
        <f t="shared" si="121"/>
        <v>432000</v>
      </c>
      <c r="G739" s="187">
        <f t="shared" si="122"/>
        <v>190400</v>
      </c>
      <c r="H739" s="187">
        <v>2</v>
      </c>
      <c r="I739" s="187">
        <f t="shared" si="126"/>
        <v>2216000</v>
      </c>
      <c r="J739" s="187">
        <f t="shared" si="127"/>
        <v>900800</v>
      </c>
      <c r="K739" s="187">
        <v>8</v>
      </c>
      <c r="L739" s="187">
        <f t="shared" si="123"/>
        <v>1091200</v>
      </c>
      <c r="M739" s="187">
        <f t="shared" si="124"/>
        <v>2648000</v>
      </c>
      <c r="N739" s="187">
        <f t="shared" si="125"/>
        <v>1884160</v>
      </c>
      <c r="O739" s="187">
        <v>0</v>
      </c>
      <c r="P739" s="187">
        <f t="shared" si="128"/>
        <v>420000</v>
      </c>
      <c r="Q739" s="187">
        <f t="shared" si="129"/>
        <v>1920000</v>
      </c>
      <c r="R739" s="187">
        <f t="shared" si="130"/>
        <v>2340000</v>
      </c>
      <c r="S739" s="187">
        <f t="shared" si="131"/>
        <v>1576160</v>
      </c>
    </row>
    <row r="740" spans="1:19" ht="39" x14ac:dyDescent="0.5">
      <c r="A740" s="14" t="s">
        <v>16</v>
      </c>
      <c r="B740" s="186">
        <v>805030</v>
      </c>
      <c r="C740" s="15" t="s">
        <v>1742</v>
      </c>
      <c r="D740" s="14"/>
      <c r="E740" s="187">
        <v>25</v>
      </c>
      <c r="F740" s="187">
        <f t="shared" si="121"/>
        <v>1296000</v>
      </c>
      <c r="G740" s="187">
        <f t="shared" si="122"/>
        <v>571200</v>
      </c>
      <c r="H740" s="187">
        <v>6</v>
      </c>
      <c r="I740" s="187">
        <f t="shared" si="126"/>
        <v>5263000</v>
      </c>
      <c r="J740" s="187">
        <f t="shared" si="127"/>
        <v>2139400</v>
      </c>
      <c r="K740" s="187">
        <v>19</v>
      </c>
      <c r="L740" s="187">
        <f t="shared" si="123"/>
        <v>2710600</v>
      </c>
      <c r="M740" s="187">
        <f t="shared" si="124"/>
        <v>6559000</v>
      </c>
      <c r="N740" s="187">
        <f t="shared" si="125"/>
        <v>4661580</v>
      </c>
      <c r="O740" s="187">
        <v>0</v>
      </c>
      <c r="P740" s="187">
        <f t="shared" si="128"/>
        <v>1260000</v>
      </c>
      <c r="Q740" s="187">
        <f t="shared" si="129"/>
        <v>4560000</v>
      </c>
      <c r="R740" s="187">
        <f t="shared" si="130"/>
        <v>5820000</v>
      </c>
      <c r="S740" s="187">
        <f t="shared" si="131"/>
        <v>3922580</v>
      </c>
    </row>
    <row r="741" spans="1:19" ht="19.5" x14ac:dyDescent="0.5">
      <c r="A741" s="14" t="s">
        <v>16</v>
      </c>
      <c r="B741" s="186">
        <v>805040</v>
      </c>
      <c r="C741" s="15" t="s">
        <v>1743</v>
      </c>
      <c r="D741" s="14"/>
      <c r="E741" s="187">
        <v>17</v>
      </c>
      <c r="F741" s="187">
        <f t="shared" si="121"/>
        <v>864000</v>
      </c>
      <c r="G741" s="187">
        <f t="shared" si="122"/>
        <v>380800</v>
      </c>
      <c r="H741" s="187">
        <v>4</v>
      </c>
      <c r="I741" s="187">
        <f t="shared" si="126"/>
        <v>3601000</v>
      </c>
      <c r="J741" s="187">
        <f t="shared" si="127"/>
        <v>1463800</v>
      </c>
      <c r="K741" s="187">
        <v>13</v>
      </c>
      <c r="L741" s="187">
        <f t="shared" si="123"/>
        <v>1844600</v>
      </c>
      <c r="M741" s="187">
        <f t="shared" si="124"/>
        <v>4465000</v>
      </c>
      <c r="N741" s="187">
        <f t="shared" si="125"/>
        <v>3173780</v>
      </c>
      <c r="O741" s="187">
        <v>0</v>
      </c>
      <c r="P741" s="187">
        <f t="shared" si="128"/>
        <v>840000</v>
      </c>
      <c r="Q741" s="187">
        <f t="shared" si="129"/>
        <v>3120000</v>
      </c>
      <c r="R741" s="187">
        <f t="shared" si="130"/>
        <v>3960000</v>
      </c>
      <c r="S741" s="187">
        <f t="shared" si="131"/>
        <v>2668780</v>
      </c>
    </row>
    <row r="742" spans="1:19" ht="19.5" x14ac:dyDescent="0.5">
      <c r="A742" s="14" t="s">
        <v>16</v>
      </c>
      <c r="B742" s="186">
        <v>805045</v>
      </c>
      <c r="C742" s="15" t="s">
        <v>1744</v>
      </c>
      <c r="D742" s="14"/>
      <c r="E742" s="187">
        <v>14.37</v>
      </c>
      <c r="F742" s="187">
        <f t="shared" si="121"/>
        <v>810000</v>
      </c>
      <c r="G742" s="187">
        <f t="shared" si="122"/>
        <v>357000</v>
      </c>
      <c r="H742" s="187">
        <v>3.75</v>
      </c>
      <c r="I742" s="187">
        <f t="shared" si="126"/>
        <v>2941740</v>
      </c>
      <c r="J742" s="187">
        <f t="shared" si="127"/>
        <v>1195812</v>
      </c>
      <c r="K742" s="187">
        <v>10.62</v>
      </c>
      <c r="L742" s="187">
        <f t="shared" si="123"/>
        <v>1552812</v>
      </c>
      <c r="M742" s="187">
        <f t="shared" si="124"/>
        <v>3751740</v>
      </c>
      <c r="N742" s="187">
        <f t="shared" si="125"/>
        <v>2664771.6</v>
      </c>
      <c r="O742" s="187">
        <v>0</v>
      </c>
      <c r="P742" s="187">
        <f t="shared" si="128"/>
        <v>787500</v>
      </c>
      <c r="Q742" s="187">
        <f t="shared" si="129"/>
        <v>2548800</v>
      </c>
      <c r="R742" s="187">
        <f t="shared" si="130"/>
        <v>3336300</v>
      </c>
      <c r="S742" s="187">
        <f t="shared" si="131"/>
        <v>2249331.6</v>
      </c>
    </row>
    <row r="743" spans="1:19" ht="19.5" x14ac:dyDescent="0.5">
      <c r="A743" s="14" t="s">
        <v>16</v>
      </c>
      <c r="B743" s="186">
        <v>805055</v>
      </c>
      <c r="C743" s="15" t="s">
        <v>1745</v>
      </c>
      <c r="D743" s="14"/>
      <c r="E743" s="187">
        <v>3.49</v>
      </c>
      <c r="F743" s="187">
        <f t="shared" si="121"/>
        <v>196560</v>
      </c>
      <c r="G743" s="187">
        <f t="shared" si="122"/>
        <v>86632</v>
      </c>
      <c r="H743" s="187">
        <v>0.91</v>
      </c>
      <c r="I743" s="187">
        <f t="shared" si="126"/>
        <v>714660</v>
      </c>
      <c r="J743" s="187">
        <f t="shared" si="127"/>
        <v>290508</v>
      </c>
      <c r="K743" s="187">
        <v>2.58</v>
      </c>
      <c r="L743" s="187">
        <f t="shared" si="123"/>
        <v>377140</v>
      </c>
      <c r="M743" s="187">
        <f t="shared" si="124"/>
        <v>911220</v>
      </c>
      <c r="N743" s="187">
        <f t="shared" si="125"/>
        <v>647222</v>
      </c>
      <c r="O743" s="187">
        <v>0</v>
      </c>
      <c r="P743" s="187">
        <f t="shared" si="128"/>
        <v>191100</v>
      </c>
      <c r="Q743" s="187">
        <f t="shared" si="129"/>
        <v>619200</v>
      </c>
      <c r="R743" s="187">
        <f t="shared" si="130"/>
        <v>810300</v>
      </c>
      <c r="S743" s="187">
        <f t="shared" si="131"/>
        <v>546302</v>
      </c>
    </row>
    <row r="744" spans="1:19" ht="19.5" x14ac:dyDescent="0.5">
      <c r="A744" s="14" t="s">
        <v>16</v>
      </c>
      <c r="B744" s="186">
        <v>805057</v>
      </c>
      <c r="C744" s="15" t="s">
        <v>1746</v>
      </c>
      <c r="D744" s="14"/>
      <c r="E744" s="187">
        <v>3.5</v>
      </c>
      <c r="F744" s="187">
        <f t="shared" si="121"/>
        <v>216000</v>
      </c>
      <c r="G744" s="187">
        <f t="shared" si="122"/>
        <v>95200</v>
      </c>
      <c r="H744" s="187">
        <v>1</v>
      </c>
      <c r="I744" s="187">
        <f t="shared" si="126"/>
        <v>692500</v>
      </c>
      <c r="J744" s="187">
        <f t="shared" si="127"/>
        <v>281500</v>
      </c>
      <c r="K744" s="187">
        <v>2.5</v>
      </c>
      <c r="L744" s="187">
        <f t="shared" si="123"/>
        <v>376700</v>
      </c>
      <c r="M744" s="187">
        <f t="shared" si="124"/>
        <v>908500</v>
      </c>
      <c r="N744" s="187">
        <f t="shared" si="125"/>
        <v>644810</v>
      </c>
      <c r="O744" s="187">
        <v>0</v>
      </c>
      <c r="P744" s="187">
        <f t="shared" si="128"/>
        <v>210000</v>
      </c>
      <c r="Q744" s="187">
        <f t="shared" si="129"/>
        <v>600000</v>
      </c>
      <c r="R744" s="187">
        <f t="shared" si="130"/>
        <v>810000</v>
      </c>
      <c r="S744" s="187">
        <f t="shared" si="131"/>
        <v>546310</v>
      </c>
    </row>
    <row r="745" spans="1:19" ht="58.5" x14ac:dyDescent="0.5">
      <c r="A745" s="14" t="s">
        <v>16</v>
      </c>
      <c r="B745" s="186">
        <v>805070</v>
      </c>
      <c r="C745" s="15" t="s">
        <v>1747</v>
      </c>
      <c r="D745" s="14"/>
      <c r="E745" s="187">
        <v>7</v>
      </c>
      <c r="F745" s="187">
        <f t="shared" si="121"/>
        <v>324000</v>
      </c>
      <c r="G745" s="187">
        <f t="shared" si="122"/>
        <v>142800</v>
      </c>
      <c r="H745" s="187">
        <v>1.5</v>
      </c>
      <c r="I745" s="187">
        <f t="shared" si="126"/>
        <v>1523500</v>
      </c>
      <c r="J745" s="187">
        <f t="shared" si="127"/>
        <v>619300</v>
      </c>
      <c r="K745" s="187">
        <v>5.5</v>
      </c>
      <c r="L745" s="187">
        <f t="shared" si="123"/>
        <v>762100</v>
      </c>
      <c r="M745" s="187">
        <f t="shared" si="124"/>
        <v>1847500</v>
      </c>
      <c r="N745" s="187">
        <f t="shared" si="125"/>
        <v>1314030</v>
      </c>
      <c r="O745" s="187">
        <v>0</v>
      </c>
      <c r="P745" s="187">
        <f t="shared" si="128"/>
        <v>315000</v>
      </c>
      <c r="Q745" s="187">
        <f t="shared" si="129"/>
        <v>1320000</v>
      </c>
      <c r="R745" s="187">
        <f t="shared" si="130"/>
        <v>1635000</v>
      </c>
      <c r="S745" s="187">
        <f t="shared" si="131"/>
        <v>1101530</v>
      </c>
    </row>
    <row r="746" spans="1:19" ht="39" x14ac:dyDescent="0.5">
      <c r="A746" s="14" t="s">
        <v>16</v>
      </c>
      <c r="B746" s="186">
        <v>805079</v>
      </c>
      <c r="C746" s="15" t="s">
        <v>1748</v>
      </c>
      <c r="D746" s="14"/>
      <c r="E746" s="187">
        <v>32</v>
      </c>
      <c r="F746" s="187">
        <f t="shared" si="121"/>
        <v>1512000</v>
      </c>
      <c r="G746" s="187">
        <f t="shared" si="122"/>
        <v>666400</v>
      </c>
      <c r="H746" s="187">
        <v>7</v>
      </c>
      <c r="I746" s="187">
        <f t="shared" si="126"/>
        <v>6925000</v>
      </c>
      <c r="J746" s="187">
        <f t="shared" si="127"/>
        <v>2815000</v>
      </c>
      <c r="K746" s="187">
        <v>25</v>
      </c>
      <c r="L746" s="187">
        <f t="shared" si="123"/>
        <v>3481400</v>
      </c>
      <c r="M746" s="187">
        <f t="shared" si="124"/>
        <v>8437000</v>
      </c>
      <c r="N746" s="187">
        <f t="shared" si="125"/>
        <v>6000020</v>
      </c>
      <c r="O746" s="187">
        <v>0</v>
      </c>
      <c r="P746" s="187">
        <f t="shared" si="128"/>
        <v>1470000</v>
      </c>
      <c r="Q746" s="187">
        <f t="shared" si="129"/>
        <v>6000000</v>
      </c>
      <c r="R746" s="187">
        <f t="shared" si="130"/>
        <v>7470000</v>
      </c>
      <c r="S746" s="187">
        <f t="shared" si="131"/>
        <v>5033020</v>
      </c>
    </row>
    <row r="747" spans="1:19" ht="39" x14ac:dyDescent="0.5">
      <c r="A747" s="14" t="s">
        <v>16</v>
      </c>
      <c r="B747" s="186">
        <v>805080</v>
      </c>
      <c r="C747" s="15" t="s">
        <v>1749</v>
      </c>
      <c r="D747" s="14"/>
      <c r="E747" s="187">
        <v>35</v>
      </c>
      <c r="F747" s="187">
        <f t="shared" si="121"/>
        <v>1728000</v>
      </c>
      <c r="G747" s="187">
        <f t="shared" si="122"/>
        <v>761600</v>
      </c>
      <c r="H747" s="187">
        <v>8</v>
      </c>
      <c r="I747" s="187">
        <f t="shared" si="126"/>
        <v>7479000</v>
      </c>
      <c r="J747" s="187">
        <f t="shared" si="127"/>
        <v>3040200</v>
      </c>
      <c r="K747" s="187">
        <v>27</v>
      </c>
      <c r="L747" s="187">
        <f t="shared" si="123"/>
        <v>3801800</v>
      </c>
      <c r="M747" s="187">
        <f t="shared" si="124"/>
        <v>9207000</v>
      </c>
      <c r="N747" s="187">
        <f t="shared" si="125"/>
        <v>6545740</v>
      </c>
      <c r="O747" s="187">
        <v>0</v>
      </c>
      <c r="P747" s="187">
        <f t="shared" si="128"/>
        <v>1680000</v>
      </c>
      <c r="Q747" s="187">
        <f t="shared" si="129"/>
        <v>6480000</v>
      </c>
      <c r="R747" s="187">
        <f t="shared" si="130"/>
        <v>8160000</v>
      </c>
      <c r="S747" s="187">
        <f t="shared" si="131"/>
        <v>5498740</v>
      </c>
    </row>
    <row r="748" spans="1:19" ht="39" x14ac:dyDescent="0.5">
      <c r="A748" s="14" t="s">
        <v>16</v>
      </c>
      <c r="B748" s="186">
        <v>805081</v>
      </c>
      <c r="C748" s="15" t="s">
        <v>1750</v>
      </c>
      <c r="D748" s="14"/>
      <c r="E748" s="187">
        <v>35</v>
      </c>
      <c r="F748" s="187">
        <f t="shared" si="121"/>
        <v>1728000</v>
      </c>
      <c r="G748" s="187">
        <f t="shared" si="122"/>
        <v>761600</v>
      </c>
      <c r="H748" s="187">
        <v>8</v>
      </c>
      <c r="I748" s="187">
        <f t="shared" si="126"/>
        <v>7479000</v>
      </c>
      <c r="J748" s="187">
        <f t="shared" si="127"/>
        <v>3040200</v>
      </c>
      <c r="K748" s="187">
        <v>27</v>
      </c>
      <c r="L748" s="187">
        <f t="shared" si="123"/>
        <v>3801800</v>
      </c>
      <c r="M748" s="187">
        <f t="shared" si="124"/>
        <v>9207000</v>
      </c>
      <c r="N748" s="187">
        <f t="shared" si="125"/>
        <v>6545740</v>
      </c>
      <c r="O748" s="187">
        <v>0</v>
      </c>
      <c r="P748" s="187">
        <f t="shared" si="128"/>
        <v>1680000</v>
      </c>
      <c r="Q748" s="187">
        <f t="shared" si="129"/>
        <v>6480000</v>
      </c>
      <c r="R748" s="187">
        <f t="shared" si="130"/>
        <v>8160000</v>
      </c>
      <c r="S748" s="187">
        <f t="shared" si="131"/>
        <v>5498740</v>
      </c>
    </row>
    <row r="749" spans="1:19" ht="39" x14ac:dyDescent="0.5">
      <c r="A749" s="14" t="s">
        <v>16</v>
      </c>
      <c r="B749" s="186">
        <v>805082</v>
      </c>
      <c r="C749" s="15" t="s">
        <v>1751</v>
      </c>
      <c r="D749" s="14"/>
      <c r="E749" s="187">
        <v>35</v>
      </c>
      <c r="F749" s="187">
        <f t="shared" si="121"/>
        <v>1728000</v>
      </c>
      <c r="G749" s="187">
        <f t="shared" si="122"/>
        <v>761600</v>
      </c>
      <c r="H749" s="187">
        <v>8</v>
      </c>
      <c r="I749" s="187">
        <f t="shared" si="126"/>
        <v>7479000</v>
      </c>
      <c r="J749" s="187">
        <f t="shared" si="127"/>
        <v>3040200</v>
      </c>
      <c r="K749" s="187">
        <v>27</v>
      </c>
      <c r="L749" s="187">
        <f t="shared" si="123"/>
        <v>3801800</v>
      </c>
      <c r="M749" s="187">
        <f t="shared" si="124"/>
        <v>9207000</v>
      </c>
      <c r="N749" s="187">
        <f t="shared" si="125"/>
        <v>6545740</v>
      </c>
      <c r="O749" s="187">
        <v>0</v>
      </c>
      <c r="P749" s="187">
        <f t="shared" si="128"/>
        <v>1680000</v>
      </c>
      <c r="Q749" s="187">
        <f t="shared" si="129"/>
        <v>6480000</v>
      </c>
      <c r="R749" s="187">
        <f t="shared" si="130"/>
        <v>8160000</v>
      </c>
      <c r="S749" s="187">
        <f t="shared" si="131"/>
        <v>5498740</v>
      </c>
    </row>
    <row r="750" spans="1:19" ht="39" x14ac:dyDescent="0.5">
      <c r="A750" s="14" t="s">
        <v>16</v>
      </c>
      <c r="B750" s="186">
        <v>805083</v>
      </c>
      <c r="C750" s="15" t="s">
        <v>1752</v>
      </c>
      <c r="D750" s="14"/>
      <c r="E750" s="187">
        <v>32</v>
      </c>
      <c r="F750" s="187">
        <f t="shared" si="121"/>
        <v>1512000</v>
      </c>
      <c r="G750" s="187">
        <f t="shared" si="122"/>
        <v>666400</v>
      </c>
      <c r="H750" s="187">
        <v>7</v>
      </c>
      <c r="I750" s="187">
        <f t="shared" si="126"/>
        <v>6925000</v>
      </c>
      <c r="J750" s="187">
        <f t="shared" si="127"/>
        <v>2815000</v>
      </c>
      <c r="K750" s="187">
        <v>25</v>
      </c>
      <c r="L750" s="187">
        <f t="shared" si="123"/>
        <v>3481400</v>
      </c>
      <c r="M750" s="187">
        <f t="shared" si="124"/>
        <v>8437000</v>
      </c>
      <c r="N750" s="187">
        <f t="shared" si="125"/>
        <v>6000020</v>
      </c>
      <c r="O750" s="187">
        <v>0</v>
      </c>
      <c r="P750" s="187">
        <f t="shared" si="128"/>
        <v>1470000</v>
      </c>
      <c r="Q750" s="187">
        <f t="shared" si="129"/>
        <v>6000000</v>
      </c>
      <c r="R750" s="187">
        <f t="shared" si="130"/>
        <v>7470000</v>
      </c>
      <c r="S750" s="187">
        <f t="shared" si="131"/>
        <v>5033020</v>
      </c>
    </row>
    <row r="751" spans="1:19" ht="39" x14ac:dyDescent="0.5">
      <c r="A751" s="14" t="s">
        <v>16</v>
      </c>
      <c r="B751" s="186">
        <v>805084</v>
      </c>
      <c r="C751" s="15" t="s">
        <v>1753</v>
      </c>
      <c r="D751" s="14"/>
      <c r="E751" s="187">
        <v>32</v>
      </c>
      <c r="F751" s="187">
        <f t="shared" si="121"/>
        <v>1512000</v>
      </c>
      <c r="G751" s="187">
        <f t="shared" si="122"/>
        <v>666400</v>
      </c>
      <c r="H751" s="187">
        <v>7</v>
      </c>
      <c r="I751" s="187">
        <f t="shared" si="126"/>
        <v>6925000</v>
      </c>
      <c r="J751" s="187">
        <f t="shared" si="127"/>
        <v>2815000</v>
      </c>
      <c r="K751" s="187">
        <v>25</v>
      </c>
      <c r="L751" s="187">
        <f t="shared" si="123"/>
        <v>3481400</v>
      </c>
      <c r="M751" s="187">
        <f t="shared" si="124"/>
        <v>8437000</v>
      </c>
      <c r="N751" s="187">
        <f t="shared" si="125"/>
        <v>6000020</v>
      </c>
      <c r="O751" s="187">
        <v>0</v>
      </c>
      <c r="P751" s="187">
        <f t="shared" si="128"/>
        <v>1470000</v>
      </c>
      <c r="Q751" s="187">
        <f t="shared" si="129"/>
        <v>6000000</v>
      </c>
      <c r="R751" s="187">
        <f t="shared" si="130"/>
        <v>7470000</v>
      </c>
      <c r="S751" s="187">
        <f t="shared" si="131"/>
        <v>5033020</v>
      </c>
    </row>
    <row r="752" spans="1:19" ht="19.5" x14ac:dyDescent="0.5">
      <c r="A752" s="14" t="s">
        <v>16</v>
      </c>
      <c r="B752" s="186">
        <v>805086</v>
      </c>
      <c r="C752" s="15" t="s">
        <v>1754</v>
      </c>
      <c r="D752" s="14"/>
      <c r="E752" s="187">
        <v>35</v>
      </c>
      <c r="F752" s="187">
        <f t="shared" si="121"/>
        <v>1728000</v>
      </c>
      <c r="G752" s="187">
        <f t="shared" si="122"/>
        <v>761600</v>
      </c>
      <c r="H752" s="187">
        <v>8</v>
      </c>
      <c r="I752" s="187">
        <f t="shared" si="126"/>
        <v>7479000</v>
      </c>
      <c r="J752" s="187">
        <f t="shared" si="127"/>
        <v>3040200</v>
      </c>
      <c r="K752" s="187">
        <v>27</v>
      </c>
      <c r="L752" s="187">
        <f t="shared" si="123"/>
        <v>3801800</v>
      </c>
      <c r="M752" s="187">
        <f t="shared" si="124"/>
        <v>9207000</v>
      </c>
      <c r="N752" s="187">
        <f t="shared" si="125"/>
        <v>6545740</v>
      </c>
      <c r="O752" s="187">
        <v>0</v>
      </c>
      <c r="P752" s="187">
        <f t="shared" si="128"/>
        <v>1680000</v>
      </c>
      <c r="Q752" s="187">
        <f t="shared" si="129"/>
        <v>6480000</v>
      </c>
      <c r="R752" s="187">
        <f t="shared" si="130"/>
        <v>8160000</v>
      </c>
      <c r="S752" s="187">
        <f t="shared" si="131"/>
        <v>5498740</v>
      </c>
    </row>
    <row r="753" spans="1:19" ht="19.5" x14ac:dyDescent="0.5">
      <c r="A753" s="14" t="s">
        <v>16</v>
      </c>
      <c r="B753" s="186">
        <v>805090</v>
      </c>
      <c r="C753" s="15" t="s">
        <v>1755</v>
      </c>
      <c r="D753" s="14"/>
      <c r="E753" s="187">
        <v>4.5</v>
      </c>
      <c r="F753" s="187">
        <f t="shared" si="121"/>
        <v>216000</v>
      </c>
      <c r="G753" s="187">
        <f t="shared" si="122"/>
        <v>95200</v>
      </c>
      <c r="H753" s="187">
        <v>1</v>
      </c>
      <c r="I753" s="187">
        <f t="shared" si="126"/>
        <v>969500</v>
      </c>
      <c r="J753" s="187">
        <f t="shared" si="127"/>
        <v>394100</v>
      </c>
      <c r="K753" s="187">
        <v>3.5</v>
      </c>
      <c r="L753" s="187">
        <f t="shared" si="123"/>
        <v>489300</v>
      </c>
      <c r="M753" s="187">
        <f t="shared" si="124"/>
        <v>1185500</v>
      </c>
      <c r="N753" s="187">
        <f t="shared" si="125"/>
        <v>842990</v>
      </c>
      <c r="O753" s="187">
        <v>0</v>
      </c>
      <c r="P753" s="187">
        <f t="shared" si="128"/>
        <v>210000</v>
      </c>
      <c r="Q753" s="187">
        <f t="shared" si="129"/>
        <v>840000</v>
      </c>
      <c r="R753" s="187">
        <f t="shared" si="130"/>
        <v>1050000</v>
      </c>
      <c r="S753" s="187">
        <f t="shared" si="131"/>
        <v>707490</v>
      </c>
    </row>
    <row r="754" spans="1:19" ht="19.5" x14ac:dyDescent="0.5">
      <c r="A754" s="14" t="s">
        <v>16</v>
      </c>
      <c r="B754" s="186">
        <v>805092</v>
      </c>
      <c r="C754" s="15" t="s">
        <v>1756</v>
      </c>
      <c r="D754" s="14"/>
      <c r="E754" s="187">
        <v>4.5</v>
      </c>
      <c r="F754" s="187">
        <f t="shared" si="121"/>
        <v>216000</v>
      </c>
      <c r="G754" s="187">
        <f t="shared" si="122"/>
        <v>95200</v>
      </c>
      <c r="H754" s="187">
        <v>1</v>
      </c>
      <c r="I754" s="187">
        <f t="shared" si="126"/>
        <v>969500</v>
      </c>
      <c r="J754" s="187">
        <f t="shared" si="127"/>
        <v>394100</v>
      </c>
      <c r="K754" s="187">
        <v>3.5</v>
      </c>
      <c r="L754" s="187">
        <f t="shared" si="123"/>
        <v>489300</v>
      </c>
      <c r="M754" s="187">
        <f t="shared" si="124"/>
        <v>1185500</v>
      </c>
      <c r="N754" s="187">
        <f t="shared" si="125"/>
        <v>842990</v>
      </c>
      <c r="O754" s="187">
        <v>0</v>
      </c>
      <c r="P754" s="187">
        <f t="shared" si="128"/>
        <v>210000</v>
      </c>
      <c r="Q754" s="187">
        <f t="shared" si="129"/>
        <v>840000</v>
      </c>
      <c r="R754" s="187">
        <f t="shared" si="130"/>
        <v>1050000</v>
      </c>
      <c r="S754" s="187">
        <f t="shared" si="131"/>
        <v>707490</v>
      </c>
    </row>
    <row r="755" spans="1:19" ht="19.5" x14ac:dyDescent="0.5">
      <c r="A755" s="14" t="s">
        <v>16</v>
      </c>
      <c r="B755" s="186">
        <v>805094</v>
      </c>
      <c r="C755" s="15" t="s">
        <v>1757</v>
      </c>
      <c r="D755" s="14"/>
      <c r="E755" s="187">
        <v>4.5</v>
      </c>
      <c r="F755" s="187">
        <f t="shared" si="121"/>
        <v>216000</v>
      </c>
      <c r="G755" s="187">
        <f t="shared" si="122"/>
        <v>95200</v>
      </c>
      <c r="H755" s="187">
        <v>1</v>
      </c>
      <c r="I755" s="187">
        <f t="shared" si="126"/>
        <v>969500</v>
      </c>
      <c r="J755" s="187">
        <f t="shared" si="127"/>
        <v>394100</v>
      </c>
      <c r="K755" s="187">
        <v>3.5</v>
      </c>
      <c r="L755" s="187">
        <f t="shared" si="123"/>
        <v>489300</v>
      </c>
      <c r="M755" s="187">
        <f t="shared" si="124"/>
        <v>1185500</v>
      </c>
      <c r="N755" s="187">
        <f t="shared" si="125"/>
        <v>842990</v>
      </c>
      <c r="O755" s="187">
        <v>0</v>
      </c>
      <c r="P755" s="187">
        <f t="shared" si="128"/>
        <v>210000</v>
      </c>
      <c r="Q755" s="187">
        <f t="shared" si="129"/>
        <v>840000</v>
      </c>
      <c r="R755" s="187">
        <f t="shared" si="130"/>
        <v>1050000</v>
      </c>
      <c r="S755" s="187">
        <f t="shared" si="131"/>
        <v>707490</v>
      </c>
    </row>
    <row r="756" spans="1:19" ht="19.5" x14ac:dyDescent="0.5">
      <c r="A756" s="14" t="s">
        <v>16</v>
      </c>
      <c r="B756" s="186">
        <v>805096</v>
      </c>
      <c r="C756" s="15" t="s">
        <v>1758</v>
      </c>
      <c r="D756" s="14"/>
      <c r="E756" s="187">
        <v>4.5</v>
      </c>
      <c r="F756" s="187">
        <f t="shared" si="121"/>
        <v>216000</v>
      </c>
      <c r="G756" s="187">
        <f t="shared" si="122"/>
        <v>95200</v>
      </c>
      <c r="H756" s="187">
        <v>1</v>
      </c>
      <c r="I756" s="187">
        <f t="shared" si="126"/>
        <v>969500</v>
      </c>
      <c r="J756" s="187">
        <f t="shared" si="127"/>
        <v>394100</v>
      </c>
      <c r="K756" s="187">
        <v>3.5</v>
      </c>
      <c r="L756" s="187">
        <f t="shared" si="123"/>
        <v>489300</v>
      </c>
      <c r="M756" s="187">
        <f t="shared" si="124"/>
        <v>1185500</v>
      </c>
      <c r="N756" s="187">
        <f t="shared" si="125"/>
        <v>842990</v>
      </c>
      <c r="O756" s="187">
        <v>0</v>
      </c>
      <c r="P756" s="187">
        <f t="shared" si="128"/>
        <v>210000</v>
      </c>
      <c r="Q756" s="187">
        <f t="shared" si="129"/>
        <v>840000</v>
      </c>
      <c r="R756" s="187">
        <f t="shared" si="130"/>
        <v>1050000</v>
      </c>
      <c r="S756" s="187">
        <f t="shared" si="131"/>
        <v>707490</v>
      </c>
    </row>
    <row r="757" spans="1:19" ht="19.5" x14ac:dyDescent="0.5">
      <c r="A757" s="14" t="s">
        <v>16</v>
      </c>
      <c r="B757" s="186">
        <v>805097</v>
      </c>
      <c r="C757" s="15" t="s">
        <v>1759</v>
      </c>
      <c r="D757" s="14"/>
      <c r="E757" s="187">
        <v>4.5</v>
      </c>
      <c r="F757" s="187">
        <f t="shared" si="121"/>
        <v>216000</v>
      </c>
      <c r="G757" s="187">
        <f t="shared" si="122"/>
        <v>95200</v>
      </c>
      <c r="H757" s="187">
        <v>1</v>
      </c>
      <c r="I757" s="187">
        <f t="shared" si="126"/>
        <v>969500</v>
      </c>
      <c r="J757" s="187">
        <f t="shared" si="127"/>
        <v>394100</v>
      </c>
      <c r="K757" s="187">
        <v>3.5</v>
      </c>
      <c r="L757" s="187">
        <f t="shared" si="123"/>
        <v>489300</v>
      </c>
      <c r="M757" s="187">
        <f t="shared" si="124"/>
        <v>1185500</v>
      </c>
      <c r="N757" s="187">
        <f t="shared" si="125"/>
        <v>842990</v>
      </c>
      <c r="O757" s="187">
        <v>0</v>
      </c>
      <c r="P757" s="187">
        <f t="shared" si="128"/>
        <v>210000</v>
      </c>
      <c r="Q757" s="187">
        <f t="shared" si="129"/>
        <v>840000</v>
      </c>
      <c r="R757" s="187">
        <f t="shared" si="130"/>
        <v>1050000</v>
      </c>
      <c r="S757" s="187">
        <f t="shared" si="131"/>
        <v>707490</v>
      </c>
    </row>
    <row r="758" spans="1:19" ht="39" x14ac:dyDescent="0.5">
      <c r="A758" s="14" t="s">
        <v>16</v>
      </c>
      <c r="B758" s="186">
        <v>805098</v>
      </c>
      <c r="C758" s="15" t="s">
        <v>1760</v>
      </c>
      <c r="D758" s="14"/>
      <c r="E758" s="187">
        <v>4.5</v>
      </c>
      <c r="F758" s="187">
        <f t="shared" si="121"/>
        <v>216000</v>
      </c>
      <c r="G758" s="187">
        <f t="shared" si="122"/>
        <v>95200</v>
      </c>
      <c r="H758" s="187">
        <v>1</v>
      </c>
      <c r="I758" s="187">
        <f t="shared" si="126"/>
        <v>969500</v>
      </c>
      <c r="J758" s="187">
        <f t="shared" si="127"/>
        <v>394100</v>
      </c>
      <c r="K758" s="187">
        <v>3.5</v>
      </c>
      <c r="L758" s="187">
        <f t="shared" si="123"/>
        <v>489300</v>
      </c>
      <c r="M758" s="187">
        <f t="shared" si="124"/>
        <v>1185500</v>
      </c>
      <c r="N758" s="187">
        <f t="shared" si="125"/>
        <v>842990</v>
      </c>
      <c r="O758" s="187">
        <v>0</v>
      </c>
      <c r="P758" s="187">
        <f t="shared" si="128"/>
        <v>210000</v>
      </c>
      <c r="Q758" s="187">
        <f t="shared" si="129"/>
        <v>840000</v>
      </c>
      <c r="R758" s="187">
        <f t="shared" si="130"/>
        <v>1050000</v>
      </c>
      <c r="S758" s="187">
        <f t="shared" si="131"/>
        <v>707490</v>
      </c>
    </row>
    <row r="759" spans="1:19" ht="19.5" x14ac:dyDescent="0.5">
      <c r="A759" s="14" t="s">
        <v>16</v>
      </c>
      <c r="B759" s="186">
        <v>805100</v>
      </c>
      <c r="C759" s="15" t="s">
        <v>1761</v>
      </c>
      <c r="D759" s="14"/>
      <c r="E759" s="187">
        <v>11</v>
      </c>
      <c r="F759" s="187">
        <f t="shared" si="121"/>
        <v>648000</v>
      </c>
      <c r="G759" s="187">
        <f t="shared" si="122"/>
        <v>285600</v>
      </c>
      <c r="H759" s="187">
        <v>3</v>
      </c>
      <c r="I759" s="187">
        <f t="shared" si="126"/>
        <v>2216000</v>
      </c>
      <c r="J759" s="187">
        <f t="shared" si="127"/>
        <v>900800</v>
      </c>
      <c r="K759" s="187">
        <v>8</v>
      </c>
      <c r="L759" s="187">
        <f t="shared" si="123"/>
        <v>1186400</v>
      </c>
      <c r="M759" s="187">
        <f t="shared" si="124"/>
        <v>2864000</v>
      </c>
      <c r="N759" s="187">
        <f t="shared" si="125"/>
        <v>2033520</v>
      </c>
      <c r="O759" s="187">
        <v>0</v>
      </c>
      <c r="P759" s="187">
        <f t="shared" si="128"/>
        <v>630000</v>
      </c>
      <c r="Q759" s="187">
        <f t="shared" si="129"/>
        <v>1920000</v>
      </c>
      <c r="R759" s="187">
        <f t="shared" si="130"/>
        <v>2550000</v>
      </c>
      <c r="S759" s="187">
        <f t="shared" si="131"/>
        <v>1719520</v>
      </c>
    </row>
    <row r="760" spans="1:19" ht="39" x14ac:dyDescent="0.5">
      <c r="A760" s="14" t="s">
        <v>16</v>
      </c>
      <c r="B760" s="186">
        <v>805102</v>
      </c>
      <c r="C760" s="15" t="s">
        <v>1762</v>
      </c>
      <c r="D760" s="14"/>
      <c r="E760" s="187">
        <v>11</v>
      </c>
      <c r="F760" s="187">
        <f t="shared" si="121"/>
        <v>648000</v>
      </c>
      <c r="G760" s="187">
        <f t="shared" si="122"/>
        <v>285600</v>
      </c>
      <c r="H760" s="187">
        <v>3</v>
      </c>
      <c r="I760" s="187">
        <f t="shared" si="126"/>
        <v>2216000</v>
      </c>
      <c r="J760" s="187">
        <f t="shared" si="127"/>
        <v>900800</v>
      </c>
      <c r="K760" s="187">
        <v>8</v>
      </c>
      <c r="L760" s="187">
        <f t="shared" si="123"/>
        <v>1186400</v>
      </c>
      <c r="M760" s="187">
        <f t="shared" si="124"/>
        <v>2864000</v>
      </c>
      <c r="N760" s="187">
        <f t="shared" si="125"/>
        <v>2033520</v>
      </c>
      <c r="O760" s="187">
        <v>0</v>
      </c>
      <c r="P760" s="187">
        <f t="shared" si="128"/>
        <v>630000</v>
      </c>
      <c r="Q760" s="187">
        <f t="shared" si="129"/>
        <v>1920000</v>
      </c>
      <c r="R760" s="187">
        <f t="shared" si="130"/>
        <v>2550000</v>
      </c>
      <c r="S760" s="187">
        <f t="shared" si="131"/>
        <v>1719520</v>
      </c>
    </row>
    <row r="761" spans="1:19" ht="39" x14ac:dyDescent="0.5">
      <c r="A761" s="14" t="s">
        <v>16</v>
      </c>
      <c r="B761" s="186">
        <v>805104</v>
      </c>
      <c r="C761" s="15" t="s">
        <v>1763</v>
      </c>
      <c r="D761" s="14"/>
      <c r="E761" s="187">
        <v>11</v>
      </c>
      <c r="F761" s="187">
        <f t="shared" si="121"/>
        <v>648000</v>
      </c>
      <c r="G761" s="187">
        <f t="shared" si="122"/>
        <v>285600</v>
      </c>
      <c r="H761" s="187">
        <v>3</v>
      </c>
      <c r="I761" s="187">
        <f t="shared" si="126"/>
        <v>2216000</v>
      </c>
      <c r="J761" s="187">
        <f t="shared" si="127"/>
        <v>900800</v>
      </c>
      <c r="K761" s="187">
        <v>8</v>
      </c>
      <c r="L761" s="187">
        <f t="shared" si="123"/>
        <v>1186400</v>
      </c>
      <c r="M761" s="187">
        <f t="shared" si="124"/>
        <v>2864000</v>
      </c>
      <c r="N761" s="187">
        <f t="shared" si="125"/>
        <v>2033520</v>
      </c>
      <c r="O761" s="187">
        <v>0</v>
      </c>
      <c r="P761" s="187">
        <f t="shared" si="128"/>
        <v>630000</v>
      </c>
      <c r="Q761" s="187">
        <f t="shared" si="129"/>
        <v>1920000</v>
      </c>
      <c r="R761" s="187">
        <f t="shared" si="130"/>
        <v>2550000</v>
      </c>
      <c r="S761" s="187">
        <f t="shared" si="131"/>
        <v>1719520</v>
      </c>
    </row>
    <row r="762" spans="1:19" ht="39" x14ac:dyDescent="0.5">
      <c r="A762" s="14" t="s">
        <v>16</v>
      </c>
      <c r="B762" s="186">
        <v>805105</v>
      </c>
      <c r="C762" s="15" t="s">
        <v>1764</v>
      </c>
      <c r="D762" s="14"/>
      <c r="E762" s="187">
        <v>52.5</v>
      </c>
      <c r="F762" s="187">
        <f t="shared" si="121"/>
        <v>3132000</v>
      </c>
      <c r="G762" s="187">
        <f t="shared" si="122"/>
        <v>1380400</v>
      </c>
      <c r="H762" s="187">
        <v>14.5</v>
      </c>
      <c r="I762" s="187">
        <f t="shared" si="126"/>
        <v>10526000</v>
      </c>
      <c r="J762" s="187">
        <f t="shared" si="127"/>
        <v>4278800</v>
      </c>
      <c r="K762" s="187">
        <v>38</v>
      </c>
      <c r="L762" s="187">
        <f t="shared" si="123"/>
        <v>5659200</v>
      </c>
      <c r="M762" s="187">
        <f t="shared" si="124"/>
        <v>13658000</v>
      </c>
      <c r="N762" s="187">
        <f t="shared" si="125"/>
        <v>9696560</v>
      </c>
      <c r="O762" s="187">
        <v>0</v>
      </c>
      <c r="P762" s="187">
        <f t="shared" si="128"/>
        <v>3045000</v>
      </c>
      <c r="Q762" s="187">
        <f t="shared" si="129"/>
        <v>9120000</v>
      </c>
      <c r="R762" s="187">
        <f t="shared" si="130"/>
        <v>12165000</v>
      </c>
      <c r="S762" s="187">
        <f t="shared" si="131"/>
        <v>8203560</v>
      </c>
    </row>
    <row r="763" spans="1:19" ht="39" x14ac:dyDescent="0.5">
      <c r="A763" s="14" t="s">
        <v>49</v>
      </c>
      <c r="B763" s="186">
        <v>805106</v>
      </c>
      <c r="C763" s="15" t="s">
        <v>1765</v>
      </c>
      <c r="D763" s="14"/>
      <c r="E763" s="187">
        <v>52.5</v>
      </c>
      <c r="F763" s="187">
        <f t="shared" si="121"/>
        <v>3132000</v>
      </c>
      <c r="G763" s="187">
        <f t="shared" si="122"/>
        <v>1380400</v>
      </c>
      <c r="H763" s="187">
        <v>14.5</v>
      </c>
      <c r="I763" s="187">
        <f t="shared" si="126"/>
        <v>10526000</v>
      </c>
      <c r="J763" s="187">
        <f t="shared" si="127"/>
        <v>4278800</v>
      </c>
      <c r="K763" s="187">
        <v>38</v>
      </c>
      <c r="L763" s="187">
        <f t="shared" si="123"/>
        <v>5659200</v>
      </c>
      <c r="M763" s="187">
        <f t="shared" si="124"/>
        <v>13658000</v>
      </c>
      <c r="N763" s="187">
        <f t="shared" si="125"/>
        <v>9696560</v>
      </c>
      <c r="O763" s="187">
        <v>0</v>
      </c>
      <c r="P763" s="187">
        <f t="shared" si="128"/>
        <v>3045000</v>
      </c>
      <c r="Q763" s="187">
        <f t="shared" si="129"/>
        <v>9120000</v>
      </c>
      <c r="R763" s="187">
        <f t="shared" si="130"/>
        <v>12165000</v>
      </c>
      <c r="S763" s="187">
        <f t="shared" si="131"/>
        <v>8203560</v>
      </c>
    </row>
    <row r="764" spans="1:19" ht="78" x14ac:dyDescent="0.5">
      <c r="A764" s="14" t="s">
        <v>16</v>
      </c>
      <c r="B764" s="186">
        <v>805107</v>
      </c>
      <c r="C764" s="15" t="s">
        <v>1766</v>
      </c>
      <c r="D764" s="14"/>
      <c r="E764" s="187">
        <v>3.55</v>
      </c>
      <c r="F764" s="187">
        <f t="shared" si="121"/>
        <v>194400</v>
      </c>
      <c r="G764" s="187">
        <f t="shared" si="122"/>
        <v>85680</v>
      </c>
      <c r="H764" s="187">
        <v>0.9</v>
      </c>
      <c r="I764" s="187">
        <f t="shared" si="126"/>
        <v>734050</v>
      </c>
      <c r="J764" s="187">
        <f t="shared" si="127"/>
        <v>298390</v>
      </c>
      <c r="K764" s="187">
        <v>2.65</v>
      </c>
      <c r="L764" s="187">
        <f t="shared" si="123"/>
        <v>384070</v>
      </c>
      <c r="M764" s="187">
        <f t="shared" si="124"/>
        <v>928450</v>
      </c>
      <c r="N764" s="187">
        <f t="shared" si="125"/>
        <v>659601</v>
      </c>
      <c r="O764" s="187">
        <v>0</v>
      </c>
      <c r="P764" s="187">
        <f t="shared" si="128"/>
        <v>189000</v>
      </c>
      <c r="Q764" s="187">
        <f t="shared" si="129"/>
        <v>636000</v>
      </c>
      <c r="R764" s="187">
        <f t="shared" si="130"/>
        <v>825000</v>
      </c>
      <c r="S764" s="187">
        <f t="shared" si="131"/>
        <v>556151</v>
      </c>
    </row>
    <row r="765" spans="1:19" ht="78" x14ac:dyDescent="0.5">
      <c r="A765" s="14" t="s">
        <v>16</v>
      </c>
      <c r="B765" s="186">
        <v>805108</v>
      </c>
      <c r="C765" s="15" t="s">
        <v>1767</v>
      </c>
      <c r="D765" s="14"/>
      <c r="E765" s="187">
        <v>3.55</v>
      </c>
      <c r="F765" s="187">
        <f t="shared" si="121"/>
        <v>194400</v>
      </c>
      <c r="G765" s="187">
        <f t="shared" si="122"/>
        <v>85680</v>
      </c>
      <c r="H765" s="187">
        <v>0.9</v>
      </c>
      <c r="I765" s="187">
        <f t="shared" si="126"/>
        <v>734050</v>
      </c>
      <c r="J765" s="187">
        <f t="shared" si="127"/>
        <v>298390</v>
      </c>
      <c r="K765" s="187">
        <v>2.65</v>
      </c>
      <c r="L765" s="187">
        <f t="shared" si="123"/>
        <v>384070</v>
      </c>
      <c r="M765" s="187">
        <f t="shared" si="124"/>
        <v>928450</v>
      </c>
      <c r="N765" s="187">
        <f t="shared" si="125"/>
        <v>659601</v>
      </c>
      <c r="O765" s="187">
        <v>0</v>
      </c>
      <c r="P765" s="187">
        <f t="shared" si="128"/>
        <v>189000</v>
      </c>
      <c r="Q765" s="187">
        <f t="shared" si="129"/>
        <v>636000</v>
      </c>
      <c r="R765" s="187">
        <f t="shared" si="130"/>
        <v>825000</v>
      </c>
      <c r="S765" s="187">
        <f t="shared" si="131"/>
        <v>556151</v>
      </c>
    </row>
    <row r="766" spans="1:19" ht="39" x14ac:dyDescent="0.5">
      <c r="A766" s="14" t="s">
        <v>49</v>
      </c>
      <c r="B766" s="186">
        <v>806000</v>
      </c>
      <c r="C766" s="15" t="s">
        <v>1768</v>
      </c>
      <c r="D766" s="14"/>
      <c r="E766" s="187">
        <v>2.7800000000000002</v>
      </c>
      <c r="F766" s="187">
        <f t="shared" si="121"/>
        <v>207360</v>
      </c>
      <c r="G766" s="187">
        <f t="shared" si="122"/>
        <v>91392</v>
      </c>
      <c r="H766" s="187">
        <v>0.96</v>
      </c>
      <c r="I766" s="187">
        <f t="shared" si="126"/>
        <v>504140</v>
      </c>
      <c r="J766" s="187">
        <f t="shared" si="127"/>
        <v>204932</v>
      </c>
      <c r="K766" s="187">
        <v>1.82</v>
      </c>
      <c r="L766" s="187">
        <f t="shared" si="123"/>
        <v>296324</v>
      </c>
      <c r="M766" s="187">
        <f t="shared" si="124"/>
        <v>711500</v>
      </c>
      <c r="N766" s="187">
        <f t="shared" si="125"/>
        <v>504073.2</v>
      </c>
      <c r="O766" s="187">
        <v>0</v>
      </c>
      <c r="P766" s="187">
        <f t="shared" si="128"/>
        <v>201600</v>
      </c>
      <c r="Q766" s="187">
        <f t="shared" si="129"/>
        <v>436800</v>
      </c>
      <c r="R766" s="187">
        <f t="shared" si="130"/>
        <v>638400</v>
      </c>
      <c r="S766" s="187">
        <f t="shared" si="131"/>
        <v>430973.2</v>
      </c>
    </row>
    <row r="767" spans="1:19" ht="19.5" x14ac:dyDescent="0.5">
      <c r="A767" s="14" t="s">
        <v>49</v>
      </c>
      <c r="B767" s="186">
        <v>806005</v>
      </c>
      <c r="C767" s="15" t="s">
        <v>1769</v>
      </c>
      <c r="D767" s="14"/>
      <c r="E767" s="187">
        <v>1.8199999999999998</v>
      </c>
      <c r="F767" s="187">
        <f t="shared" si="121"/>
        <v>136080</v>
      </c>
      <c r="G767" s="187">
        <f t="shared" si="122"/>
        <v>59976</v>
      </c>
      <c r="H767" s="187">
        <v>0.63</v>
      </c>
      <c r="I767" s="187">
        <f t="shared" si="126"/>
        <v>329630</v>
      </c>
      <c r="J767" s="187">
        <f t="shared" si="127"/>
        <v>133994</v>
      </c>
      <c r="K767" s="187">
        <v>1.19</v>
      </c>
      <c r="L767" s="187">
        <f t="shared" si="123"/>
        <v>193970</v>
      </c>
      <c r="M767" s="187">
        <f t="shared" si="124"/>
        <v>465710</v>
      </c>
      <c r="N767" s="187">
        <f t="shared" si="125"/>
        <v>329931</v>
      </c>
      <c r="O767" s="187">
        <v>0</v>
      </c>
      <c r="P767" s="187">
        <f t="shared" si="128"/>
        <v>132300</v>
      </c>
      <c r="Q767" s="187">
        <f t="shared" si="129"/>
        <v>285600</v>
      </c>
      <c r="R767" s="187">
        <f t="shared" si="130"/>
        <v>417900</v>
      </c>
      <c r="S767" s="187">
        <f t="shared" si="131"/>
        <v>282121</v>
      </c>
    </row>
    <row r="768" spans="1:19" ht="39" x14ac:dyDescent="0.5">
      <c r="A768" s="14" t="s">
        <v>49</v>
      </c>
      <c r="B768" s="186">
        <v>806010</v>
      </c>
      <c r="C768" s="15" t="s">
        <v>1770</v>
      </c>
      <c r="D768" s="14"/>
      <c r="E768" s="187">
        <v>11.9</v>
      </c>
      <c r="F768" s="187">
        <f t="shared" si="121"/>
        <v>889920</v>
      </c>
      <c r="G768" s="187">
        <f t="shared" si="122"/>
        <v>392224</v>
      </c>
      <c r="H768" s="187">
        <v>4.12</v>
      </c>
      <c r="I768" s="187">
        <f t="shared" si="126"/>
        <v>2155060</v>
      </c>
      <c r="J768" s="187">
        <f t="shared" si="127"/>
        <v>876028</v>
      </c>
      <c r="K768" s="187">
        <v>7.78</v>
      </c>
      <c r="L768" s="187">
        <f t="shared" si="123"/>
        <v>1268252</v>
      </c>
      <c r="M768" s="187">
        <f t="shared" si="124"/>
        <v>3044980</v>
      </c>
      <c r="N768" s="187">
        <f t="shared" si="125"/>
        <v>2157203.6</v>
      </c>
      <c r="O768" s="187">
        <v>0</v>
      </c>
      <c r="P768" s="187">
        <f t="shared" si="128"/>
        <v>865200</v>
      </c>
      <c r="Q768" s="187">
        <f t="shared" si="129"/>
        <v>1867200</v>
      </c>
      <c r="R768" s="187">
        <f t="shared" si="130"/>
        <v>2732400</v>
      </c>
      <c r="S768" s="187">
        <f t="shared" si="131"/>
        <v>1844623.6</v>
      </c>
    </row>
    <row r="769" spans="1:19" ht="39" x14ac:dyDescent="0.5">
      <c r="A769" s="14" t="s">
        <v>49</v>
      </c>
      <c r="B769" s="186">
        <v>806015</v>
      </c>
      <c r="C769" s="15" t="s">
        <v>1771</v>
      </c>
      <c r="D769" s="14"/>
      <c r="E769" s="187">
        <v>9.48</v>
      </c>
      <c r="F769" s="187">
        <f t="shared" si="121"/>
        <v>708480</v>
      </c>
      <c r="G769" s="187">
        <f t="shared" si="122"/>
        <v>312256</v>
      </c>
      <c r="H769" s="187">
        <v>3.28</v>
      </c>
      <c r="I769" s="187">
        <f t="shared" si="126"/>
        <v>1717400</v>
      </c>
      <c r="J769" s="187">
        <f t="shared" si="127"/>
        <v>698120</v>
      </c>
      <c r="K769" s="187">
        <v>6.2</v>
      </c>
      <c r="L769" s="187">
        <f t="shared" si="123"/>
        <v>1010376</v>
      </c>
      <c r="M769" s="187">
        <f t="shared" si="124"/>
        <v>2425880</v>
      </c>
      <c r="N769" s="187">
        <f t="shared" si="125"/>
        <v>1718616.8</v>
      </c>
      <c r="O769" s="187">
        <v>0</v>
      </c>
      <c r="P769" s="187">
        <f t="shared" si="128"/>
        <v>688800</v>
      </c>
      <c r="Q769" s="187">
        <f t="shared" si="129"/>
        <v>1488000</v>
      </c>
      <c r="R769" s="187">
        <f t="shared" si="130"/>
        <v>2176800</v>
      </c>
      <c r="S769" s="187">
        <f t="shared" si="131"/>
        <v>1469536.8</v>
      </c>
    </row>
    <row r="770" spans="1:19" ht="19.5" x14ac:dyDescent="0.5">
      <c r="A770" s="14" t="s">
        <v>49</v>
      </c>
      <c r="B770" s="186">
        <v>806020</v>
      </c>
      <c r="C770" s="15" t="s">
        <v>1772</v>
      </c>
      <c r="D770" s="14"/>
      <c r="E770" s="187">
        <v>2.38</v>
      </c>
      <c r="F770" s="187">
        <f t="shared" si="121"/>
        <v>177120</v>
      </c>
      <c r="G770" s="187">
        <f t="shared" si="122"/>
        <v>78064</v>
      </c>
      <c r="H770" s="187">
        <v>0.82</v>
      </c>
      <c r="I770" s="187">
        <f t="shared" si="126"/>
        <v>432120</v>
      </c>
      <c r="J770" s="187">
        <f t="shared" si="127"/>
        <v>175656</v>
      </c>
      <c r="K770" s="187">
        <v>1.56</v>
      </c>
      <c r="L770" s="187">
        <f t="shared" si="123"/>
        <v>253720</v>
      </c>
      <c r="M770" s="187">
        <f t="shared" si="124"/>
        <v>609240</v>
      </c>
      <c r="N770" s="187">
        <f t="shared" si="125"/>
        <v>431636</v>
      </c>
      <c r="O770" s="187">
        <v>0</v>
      </c>
      <c r="P770" s="187">
        <f t="shared" si="128"/>
        <v>172200</v>
      </c>
      <c r="Q770" s="187">
        <f t="shared" si="129"/>
        <v>374400</v>
      </c>
      <c r="R770" s="187">
        <f t="shared" si="130"/>
        <v>546600</v>
      </c>
      <c r="S770" s="187">
        <f t="shared" si="131"/>
        <v>368996</v>
      </c>
    </row>
    <row r="771" spans="1:19" ht="39" x14ac:dyDescent="0.5">
      <c r="A771" s="14" t="s">
        <v>49</v>
      </c>
      <c r="B771" s="186">
        <v>806025</v>
      </c>
      <c r="C771" s="15" t="s">
        <v>1773</v>
      </c>
      <c r="D771" s="14"/>
      <c r="E771" s="187">
        <v>1.18</v>
      </c>
      <c r="F771" s="187">
        <f t="shared" ref="F771:F834" si="132">H771*216000</f>
        <v>88560</v>
      </c>
      <c r="G771" s="187">
        <f t="shared" ref="G771:G834" si="133">H771*95200</f>
        <v>39032</v>
      </c>
      <c r="H771" s="187">
        <v>0.41</v>
      </c>
      <c r="I771" s="187">
        <f t="shared" si="126"/>
        <v>213290</v>
      </c>
      <c r="J771" s="187">
        <f t="shared" si="127"/>
        <v>86702</v>
      </c>
      <c r="K771" s="187">
        <v>0.77</v>
      </c>
      <c r="L771" s="187">
        <f t="shared" ref="L771:L834" si="134">J771+G771</f>
        <v>125734</v>
      </c>
      <c r="M771" s="187">
        <f t="shared" ref="M771:M834" si="135">I771+F771</f>
        <v>301850</v>
      </c>
      <c r="N771" s="187">
        <f t="shared" ref="N771:N834" si="136">M771-(L771*70%)</f>
        <v>213836.2</v>
      </c>
      <c r="O771" s="187">
        <v>0</v>
      </c>
      <c r="P771" s="187">
        <f t="shared" si="128"/>
        <v>86100</v>
      </c>
      <c r="Q771" s="187">
        <f t="shared" si="129"/>
        <v>184800</v>
      </c>
      <c r="R771" s="187">
        <f t="shared" si="130"/>
        <v>270900</v>
      </c>
      <c r="S771" s="187">
        <f t="shared" si="131"/>
        <v>182886.2</v>
      </c>
    </row>
    <row r="772" spans="1:19" ht="19.5" x14ac:dyDescent="0.5">
      <c r="A772" s="14" t="s">
        <v>49</v>
      </c>
      <c r="B772" s="186">
        <v>806030</v>
      </c>
      <c r="C772" s="15" t="s">
        <v>1774</v>
      </c>
      <c r="D772" s="14"/>
      <c r="E772" s="187">
        <v>1.18</v>
      </c>
      <c r="F772" s="187">
        <f t="shared" si="132"/>
        <v>88560</v>
      </c>
      <c r="G772" s="187">
        <f t="shared" si="133"/>
        <v>39032</v>
      </c>
      <c r="H772" s="187">
        <v>0.41</v>
      </c>
      <c r="I772" s="187">
        <f t="shared" ref="I772:I835" si="137">K772*277000</f>
        <v>213290</v>
      </c>
      <c r="J772" s="187">
        <f t="shared" ref="J772:J835" si="138">112600*K772</f>
        <v>86702</v>
      </c>
      <c r="K772" s="187">
        <v>0.77</v>
      </c>
      <c r="L772" s="187">
        <f t="shared" si="134"/>
        <v>125734</v>
      </c>
      <c r="M772" s="187">
        <f t="shared" si="135"/>
        <v>301850</v>
      </c>
      <c r="N772" s="187">
        <f t="shared" si="136"/>
        <v>213836.2</v>
      </c>
      <c r="O772" s="187">
        <v>0</v>
      </c>
      <c r="P772" s="187">
        <f t="shared" ref="P772:P835" si="139">H772*210000</f>
        <v>86100</v>
      </c>
      <c r="Q772" s="187">
        <f t="shared" ref="Q772:Q835" si="140">K772*240000</f>
        <v>184800</v>
      </c>
      <c r="R772" s="187">
        <f t="shared" ref="R772:R835" si="141">P772+Q772</f>
        <v>270900</v>
      </c>
      <c r="S772" s="187">
        <f t="shared" ref="S772:S835" si="142">R772-(L772*70%)</f>
        <v>182886.2</v>
      </c>
    </row>
    <row r="773" spans="1:19" ht="39" x14ac:dyDescent="0.5">
      <c r="A773" s="14" t="s">
        <v>49</v>
      </c>
      <c r="B773" s="186">
        <v>806035</v>
      </c>
      <c r="C773" s="15" t="s">
        <v>1775</v>
      </c>
      <c r="D773" s="14"/>
      <c r="E773" s="187">
        <v>3.95</v>
      </c>
      <c r="F773" s="187">
        <f t="shared" si="132"/>
        <v>295920</v>
      </c>
      <c r="G773" s="187">
        <f t="shared" si="133"/>
        <v>130424.00000000001</v>
      </c>
      <c r="H773" s="187">
        <v>1.37</v>
      </c>
      <c r="I773" s="187">
        <f t="shared" si="137"/>
        <v>714660</v>
      </c>
      <c r="J773" s="187">
        <f t="shared" si="138"/>
        <v>290508</v>
      </c>
      <c r="K773" s="187">
        <v>2.58</v>
      </c>
      <c r="L773" s="187">
        <f t="shared" si="134"/>
        <v>420932</v>
      </c>
      <c r="M773" s="187">
        <f t="shared" si="135"/>
        <v>1010580</v>
      </c>
      <c r="N773" s="187">
        <f t="shared" si="136"/>
        <v>715927.60000000009</v>
      </c>
      <c r="O773" s="187">
        <v>0</v>
      </c>
      <c r="P773" s="187">
        <f t="shared" si="139"/>
        <v>287700</v>
      </c>
      <c r="Q773" s="187">
        <f t="shared" si="140"/>
        <v>619200</v>
      </c>
      <c r="R773" s="187">
        <f t="shared" si="141"/>
        <v>906900</v>
      </c>
      <c r="S773" s="187">
        <f t="shared" si="142"/>
        <v>612247.60000000009</v>
      </c>
    </row>
    <row r="774" spans="1:19" ht="39" x14ac:dyDescent="0.5">
      <c r="A774" s="14" t="s">
        <v>49</v>
      </c>
      <c r="B774" s="186">
        <v>806040</v>
      </c>
      <c r="C774" s="15" t="s">
        <v>1776</v>
      </c>
      <c r="D774" s="14"/>
      <c r="E774" s="187">
        <v>3.95</v>
      </c>
      <c r="F774" s="187">
        <f t="shared" si="132"/>
        <v>295920</v>
      </c>
      <c r="G774" s="187">
        <f t="shared" si="133"/>
        <v>130424.00000000001</v>
      </c>
      <c r="H774" s="187">
        <v>1.37</v>
      </c>
      <c r="I774" s="187">
        <f t="shared" si="137"/>
        <v>714660</v>
      </c>
      <c r="J774" s="187">
        <f t="shared" si="138"/>
        <v>290508</v>
      </c>
      <c r="K774" s="187">
        <v>2.58</v>
      </c>
      <c r="L774" s="187">
        <f t="shared" si="134"/>
        <v>420932</v>
      </c>
      <c r="M774" s="187">
        <f t="shared" si="135"/>
        <v>1010580</v>
      </c>
      <c r="N774" s="187">
        <f t="shared" si="136"/>
        <v>715927.60000000009</v>
      </c>
      <c r="O774" s="187">
        <v>0</v>
      </c>
      <c r="P774" s="187">
        <f t="shared" si="139"/>
        <v>287700</v>
      </c>
      <c r="Q774" s="187">
        <f t="shared" si="140"/>
        <v>619200</v>
      </c>
      <c r="R774" s="187">
        <f t="shared" si="141"/>
        <v>906900</v>
      </c>
      <c r="S774" s="187">
        <f t="shared" si="142"/>
        <v>612247.60000000009</v>
      </c>
    </row>
    <row r="775" spans="1:19" ht="19.5" x14ac:dyDescent="0.5">
      <c r="A775" s="14" t="s">
        <v>49</v>
      </c>
      <c r="B775" s="186">
        <v>806045</v>
      </c>
      <c r="C775" s="15" t="s">
        <v>1777</v>
      </c>
      <c r="D775" s="14"/>
      <c r="E775" s="187">
        <v>0.64</v>
      </c>
      <c r="F775" s="187">
        <f t="shared" si="132"/>
        <v>47520</v>
      </c>
      <c r="G775" s="187">
        <f t="shared" si="133"/>
        <v>20944</v>
      </c>
      <c r="H775" s="187">
        <v>0.22</v>
      </c>
      <c r="I775" s="187">
        <f t="shared" si="137"/>
        <v>116340</v>
      </c>
      <c r="J775" s="187">
        <f t="shared" si="138"/>
        <v>47292</v>
      </c>
      <c r="K775" s="187">
        <v>0.42</v>
      </c>
      <c r="L775" s="187">
        <f t="shared" si="134"/>
        <v>68236</v>
      </c>
      <c r="M775" s="187">
        <f t="shared" si="135"/>
        <v>163860</v>
      </c>
      <c r="N775" s="187">
        <f t="shared" si="136"/>
        <v>116094.8</v>
      </c>
      <c r="O775" s="187">
        <v>0</v>
      </c>
      <c r="P775" s="187">
        <f t="shared" si="139"/>
        <v>46200</v>
      </c>
      <c r="Q775" s="187">
        <f t="shared" si="140"/>
        <v>100800</v>
      </c>
      <c r="R775" s="187">
        <f t="shared" si="141"/>
        <v>147000</v>
      </c>
      <c r="S775" s="187">
        <f t="shared" si="142"/>
        <v>99234.8</v>
      </c>
    </row>
    <row r="776" spans="1:19" ht="58.5" x14ac:dyDescent="0.5">
      <c r="A776" s="14" t="s">
        <v>49</v>
      </c>
      <c r="B776" s="186">
        <v>806050</v>
      </c>
      <c r="C776" s="15" t="s">
        <v>1778</v>
      </c>
      <c r="D776" s="14"/>
      <c r="E776" s="187">
        <v>16.079999999999998</v>
      </c>
      <c r="F776" s="187">
        <f t="shared" si="132"/>
        <v>954720</v>
      </c>
      <c r="G776" s="187">
        <f t="shared" si="133"/>
        <v>420784</v>
      </c>
      <c r="H776" s="187">
        <v>4.42</v>
      </c>
      <c r="I776" s="187">
        <f t="shared" si="137"/>
        <v>3229820</v>
      </c>
      <c r="J776" s="187">
        <f t="shared" si="138"/>
        <v>1312916</v>
      </c>
      <c r="K776" s="187">
        <v>11.66</v>
      </c>
      <c r="L776" s="187">
        <f t="shared" si="134"/>
        <v>1733700</v>
      </c>
      <c r="M776" s="187">
        <f t="shared" si="135"/>
        <v>4184540</v>
      </c>
      <c r="N776" s="187">
        <f t="shared" si="136"/>
        <v>2970950</v>
      </c>
      <c r="O776" s="187">
        <v>0</v>
      </c>
      <c r="P776" s="187">
        <f t="shared" si="139"/>
        <v>928200</v>
      </c>
      <c r="Q776" s="187">
        <f t="shared" si="140"/>
        <v>2798400</v>
      </c>
      <c r="R776" s="187">
        <f t="shared" si="141"/>
        <v>3726600</v>
      </c>
      <c r="S776" s="187">
        <f t="shared" si="142"/>
        <v>2513010</v>
      </c>
    </row>
    <row r="777" spans="1:19" ht="39" x14ac:dyDescent="0.5">
      <c r="A777" s="14" t="s">
        <v>49</v>
      </c>
      <c r="B777" s="186">
        <v>806055</v>
      </c>
      <c r="C777" s="15" t="s">
        <v>1779</v>
      </c>
      <c r="D777" s="14"/>
      <c r="E777" s="187">
        <v>17.7</v>
      </c>
      <c r="F777" s="187">
        <f t="shared" si="132"/>
        <v>1051920</v>
      </c>
      <c r="G777" s="187">
        <f t="shared" si="133"/>
        <v>463624</v>
      </c>
      <c r="H777" s="187">
        <v>4.87</v>
      </c>
      <c r="I777" s="187">
        <f t="shared" si="137"/>
        <v>3553910</v>
      </c>
      <c r="J777" s="187">
        <f t="shared" si="138"/>
        <v>1444658</v>
      </c>
      <c r="K777" s="187">
        <v>12.83</v>
      </c>
      <c r="L777" s="187">
        <f t="shared" si="134"/>
        <v>1908282</v>
      </c>
      <c r="M777" s="187">
        <f t="shared" si="135"/>
        <v>4605830</v>
      </c>
      <c r="N777" s="187">
        <f t="shared" si="136"/>
        <v>3270032.6</v>
      </c>
      <c r="O777" s="187">
        <v>0</v>
      </c>
      <c r="P777" s="187">
        <f t="shared" si="139"/>
        <v>1022700</v>
      </c>
      <c r="Q777" s="187">
        <f t="shared" si="140"/>
        <v>3079200</v>
      </c>
      <c r="R777" s="187">
        <f t="shared" si="141"/>
        <v>4101900</v>
      </c>
      <c r="S777" s="187">
        <f t="shared" si="142"/>
        <v>2766102.6</v>
      </c>
    </row>
    <row r="778" spans="1:19" ht="39" x14ac:dyDescent="0.5">
      <c r="A778" s="14" t="s">
        <v>49</v>
      </c>
      <c r="B778" s="186">
        <v>806060</v>
      </c>
      <c r="C778" s="15" t="s">
        <v>1780</v>
      </c>
      <c r="D778" s="14"/>
      <c r="E778" s="187">
        <v>20.9</v>
      </c>
      <c r="F778" s="187">
        <f t="shared" si="132"/>
        <v>1242000</v>
      </c>
      <c r="G778" s="187">
        <f t="shared" si="133"/>
        <v>547400</v>
      </c>
      <c r="H778" s="187">
        <v>5.75</v>
      </c>
      <c r="I778" s="187">
        <f t="shared" si="137"/>
        <v>4196550</v>
      </c>
      <c r="J778" s="187">
        <f t="shared" si="138"/>
        <v>1705890</v>
      </c>
      <c r="K778" s="187">
        <v>15.15</v>
      </c>
      <c r="L778" s="187">
        <f t="shared" si="134"/>
        <v>2253290</v>
      </c>
      <c r="M778" s="187">
        <f t="shared" si="135"/>
        <v>5438550</v>
      </c>
      <c r="N778" s="187">
        <f t="shared" si="136"/>
        <v>3861247</v>
      </c>
      <c r="O778" s="187">
        <v>0</v>
      </c>
      <c r="P778" s="187">
        <f t="shared" si="139"/>
        <v>1207500</v>
      </c>
      <c r="Q778" s="187">
        <f t="shared" si="140"/>
        <v>3636000</v>
      </c>
      <c r="R778" s="187">
        <f t="shared" si="141"/>
        <v>4843500</v>
      </c>
      <c r="S778" s="187">
        <f t="shared" si="142"/>
        <v>3266197</v>
      </c>
    </row>
    <row r="779" spans="1:19" ht="39" x14ac:dyDescent="0.5">
      <c r="A779" s="14" t="s">
        <v>49</v>
      </c>
      <c r="B779" s="186">
        <v>806065</v>
      </c>
      <c r="C779" s="15" t="s">
        <v>1781</v>
      </c>
      <c r="D779" s="14"/>
      <c r="E779" s="187">
        <v>16.079999999999998</v>
      </c>
      <c r="F779" s="187">
        <f t="shared" si="132"/>
        <v>954720</v>
      </c>
      <c r="G779" s="187">
        <f t="shared" si="133"/>
        <v>420784</v>
      </c>
      <c r="H779" s="187">
        <v>4.42</v>
      </c>
      <c r="I779" s="187">
        <f t="shared" si="137"/>
        <v>3229820</v>
      </c>
      <c r="J779" s="187">
        <f t="shared" si="138"/>
        <v>1312916</v>
      </c>
      <c r="K779" s="187">
        <v>11.66</v>
      </c>
      <c r="L779" s="187">
        <f t="shared" si="134"/>
        <v>1733700</v>
      </c>
      <c r="M779" s="187">
        <f t="shared" si="135"/>
        <v>4184540</v>
      </c>
      <c r="N779" s="187">
        <f t="shared" si="136"/>
        <v>2970950</v>
      </c>
      <c r="O779" s="187">
        <v>0</v>
      </c>
      <c r="P779" s="187">
        <f t="shared" si="139"/>
        <v>928200</v>
      </c>
      <c r="Q779" s="187">
        <f t="shared" si="140"/>
        <v>2798400</v>
      </c>
      <c r="R779" s="187">
        <f t="shared" si="141"/>
        <v>3726600</v>
      </c>
      <c r="S779" s="187">
        <f t="shared" si="142"/>
        <v>2513010</v>
      </c>
    </row>
    <row r="780" spans="1:19" ht="39" x14ac:dyDescent="0.5">
      <c r="A780" s="14" t="s">
        <v>49</v>
      </c>
      <c r="B780" s="186">
        <v>806070</v>
      </c>
      <c r="C780" s="15" t="s">
        <v>1782</v>
      </c>
      <c r="D780" s="14"/>
      <c r="E780" s="187">
        <v>20.9</v>
      </c>
      <c r="F780" s="187">
        <f t="shared" si="132"/>
        <v>1242000</v>
      </c>
      <c r="G780" s="187">
        <f t="shared" si="133"/>
        <v>547400</v>
      </c>
      <c r="H780" s="187">
        <v>5.75</v>
      </c>
      <c r="I780" s="187">
        <f t="shared" si="137"/>
        <v>4196550</v>
      </c>
      <c r="J780" s="187">
        <f t="shared" si="138"/>
        <v>1705890</v>
      </c>
      <c r="K780" s="187">
        <v>15.15</v>
      </c>
      <c r="L780" s="187">
        <f t="shared" si="134"/>
        <v>2253290</v>
      </c>
      <c r="M780" s="187">
        <f t="shared" si="135"/>
        <v>5438550</v>
      </c>
      <c r="N780" s="187">
        <f t="shared" si="136"/>
        <v>3861247</v>
      </c>
      <c r="O780" s="187">
        <v>0</v>
      </c>
      <c r="P780" s="187">
        <f t="shared" si="139"/>
        <v>1207500</v>
      </c>
      <c r="Q780" s="187">
        <f t="shared" si="140"/>
        <v>3636000</v>
      </c>
      <c r="R780" s="187">
        <f t="shared" si="141"/>
        <v>4843500</v>
      </c>
      <c r="S780" s="187">
        <f t="shared" si="142"/>
        <v>3266197</v>
      </c>
    </row>
    <row r="781" spans="1:19" ht="19.5" x14ac:dyDescent="0.5">
      <c r="A781" s="14" t="s">
        <v>49</v>
      </c>
      <c r="B781" s="186">
        <v>806075</v>
      </c>
      <c r="C781" s="15" t="s">
        <v>1783</v>
      </c>
      <c r="D781" s="14"/>
      <c r="E781" s="187">
        <v>9.65</v>
      </c>
      <c r="F781" s="187">
        <f t="shared" si="132"/>
        <v>572400</v>
      </c>
      <c r="G781" s="187">
        <f t="shared" si="133"/>
        <v>252280</v>
      </c>
      <c r="H781" s="187">
        <v>2.65</v>
      </c>
      <c r="I781" s="187">
        <f t="shared" si="137"/>
        <v>1939000</v>
      </c>
      <c r="J781" s="187">
        <f t="shared" si="138"/>
        <v>788200</v>
      </c>
      <c r="K781" s="187">
        <v>7</v>
      </c>
      <c r="L781" s="187">
        <f t="shared" si="134"/>
        <v>1040480</v>
      </c>
      <c r="M781" s="187">
        <f t="shared" si="135"/>
        <v>2511400</v>
      </c>
      <c r="N781" s="187">
        <f t="shared" si="136"/>
        <v>1783064</v>
      </c>
      <c r="O781" s="187">
        <v>0</v>
      </c>
      <c r="P781" s="187">
        <f t="shared" si="139"/>
        <v>556500</v>
      </c>
      <c r="Q781" s="187">
        <f t="shared" si="140"/>
        <v>1680000</v>
      </c>
      <c r="R781" s="187">
        <f t="shared" si="141"/>
        <v>2236500</v>
      </c>
      <c r="S781" s="187">
        <f t="shared" si="142"/>
        <v>1508164</v>
      </c>
    </row>
    <row r="782" spans="1:19" ht="19.5" x14ac:dyDescent="0.5">
      <c r="A782" s="14" t="s">
        <v>49</v>
      </c>
      <c r="B782" s="186">
        <v>806080</v>
      </c>
      <c r="C782" s="15" t="s">
        <v>1784</v>
      </c>
      <c r="D782" s="14"/>
      <c r="E782" s="187">
        <v>1.28</v>
      </c>
      <c r="F782" s="187">
        <f t="shared" si="132"/>
        <v>75600</v>
      </c>
      <c r="G782" s="187">
        <f t="shared" si="133"/>
        <v>33320</v>
      </c>
      <c r="H782" s="187">
        <v>0.35</v>
      </c>
      <c r="I782" s="187">
        <f t="shared" si="137"/>
        <v>257610</v>
      </c>
      <c r="J782" s="187">
        <f t="shared" si="138"/>
        <v>104718</v>
      </c>
      <c r="K782" s="187">
        <v>0.93</v>
      </c>
      <c r="L782" s="187">
        <f t="shared" si="134"/>
        <v>138038</v>
      </c>
      <c r="M782" s="187">
        <f t="shared" si="135"/>
        <v>333210</v>
      </c>
      <c r="N782" s="187">
        <f t="shared" si="136"/>
        <v>236583.40000000002</v>
      </c>
      <c r="O782" s="187">
        <v>0</v>
      </c>
      <c r="P782" s="187">
        <f t="shared" si="139"/>
        <v>73500</v>
      </c>
      <c r="Q782" s="187">
        <f t="shared" si="140"/>
        <v>223200</v>
      </c>
      <c r="R782" s="187">
        <f t="shared" si="141"/>
        <v>296700</v>
      </c>
      <c r="S782" s="187">
        <f t="shared" si="142"/>
        <v>200073.40000000002</v>
      </c>
    </row>
    <row r="783" spans="1:19" ht="19.5" x14ac:dyDescent="0.5">
      <c r="A783" s="14" t="s">
        <v>49</v>
      </c>
      <c r="B783" s="186">
        <v>806085</v>
      </c>
      <c r="C783" s="15" t="s">
        <v>1785</v>
      </c>
      <c r="D783" s="14"/>
      <c r="E783" s="187">
        <v>1.28</v>
      </c>
      <c r="F783" s="187">
        <f t="shared" si="132"/>
        <v>75600</v>
      </c>
      <c r="G783" s="187">
        <f t="shared" si="133"/>
        <v>33320</v>
      </c>
      <c r="H783" s="187">
        <v>0.35</v>
      </c>
      <c r="I783" s="187">
        <f t="shared" si="137"/>
        <v>257610</v>
      </c>
      <c r="J783" s="187">
        <f t="shared" si="138"/>
        <v>104718</v>
      </c>
      <c r="K783" s="187">
        <v>0.93</v>
      </c>
      <c r="L783" s="187">
        <f t="shared" si="134"/>
        <v>138038</v>
      </c>
      <c r="M783" s="187">
        <f t="shared" si="135"/>
        <v>333210</v>
      </c>
      <c r="N783" s="187">
        <f t="shared" si="136"/>
        <v>236583.40000000002</v>
      </c>
      <c r="O783" s="187">
        <v>0</v>
      </c>
      <c r="P783" s="187">
        <f t="shared" si="139"/>
        <v>73500</v>
      </c>
      <c r="Q783" s="187">
        <f t="shared" si="140"/>
        <v>223200</v>
      </c>
      <c r="R783" s="187">
        <f t="shared" si="141"/>
        <v>296700</v>
      </c>
      <c r="S783" s="187">
        <f t="shared" si="142"/>
        <v>200073.40000000002</v>
      </c>
    </row>
    <row r="784" spans="1:19" ht="19.5" x14ac:dyDescent="0.5">
      <c r="A784" s="14" t="s">
        <v>49</v>
      </c>
      <c r="B784" s="186">
        <v>806090</v>
      </c>
      <c r="C784" s="15" t="s">
        <v>1786</v>
      </c>
      <c r="D784" s="14"/>
      <c r="E784" s="187">
        <v>1.1299999999999999</v>
      </c>
      <c r="F784" s="187">
        <f t="shared" si="132"/>
        <v>66960</v>
      </c>
      <c r="G784" s="187">
        <f t="shared" si="133"/>
        <v>29512</v>
      </c>
      <c r="H784" s="187">
        <v>0.31</v>
      </c>
      <c r="I784" s="187">
        <f t="shared" si="137"/>
        <v>227140</v>
      </c>
      <c r="J784" s="187">
        <f t="shared" si="138"/>
        <v>92332</v>
      </c>
      <c r="K784" s="187">
        <v>0.82</v>
      </c>
      <c r="L784" s="187">
        <f t="shared" si="134"/>
        <v>121844</v>
      </c>
      <c r="M784" s="187">
        <f t="shared" si="135"/>
        <v>294100</v>
      </c>
      <c r="N784" s="187">
        <f t="shared" si="136"/>
        <v>208809.2</v>
      </c>
      <c r="O784" s="187">
        <v>0</v>
      </c>
      <c r="P784" s="187">
        <f t="shared" si="139"/>
        <v>65100</v>
      </c>
      <c r="Q784" s="187">
        <f t="shared" si="140"/>
        <v>196800</v>
      </c>
      <c r="R784" s="187">
        <f t="shared" si="141"/>
        <v>261900</v>
      </c>
      <c r="S784" s="187">
        <f t="shared" si="142"/>
        <v>176609.2</v>
      </c>
    </row>
    <row r="785" spans="1:19" ht="19.5" x14ac:dyDescent="0.5">
      <c r="A785" s="14" t="s">
        <v>49</v>
      </c>
      <c r="B785" s="186">
        <v>806095</v>
      </c>
      <c r="C785" s="15" t="s">
        <v>1787</v>
      </c>
      <c r="D785" s="14"/>
      <c r="E785" s="187">
        <v>1.1299999999999999</v>
      </c>
      <c r="F785" s="187">
        <f t="shared" si="132"/>
        <v>66960</v>
      </c>
      <c r="G785" s="187">
        <f t="shared" si="133"/>
        <v>29512</v>
      </c>
      <c r="H785" s="187">
        <v>0.31</v>
      </c>
      <c r="I785" s="187">
        <f t="shared" si="137"/>
        <v>227140</v>
      </c>
      <c r="J785" s="187">
        <f t="shared" si="138"/>
        <v>92332</v>
      </c>
      <c r="K785" s="187">
        <v>0.82</v>
      </c>
      <c r="L785" s="187">
        <f t="shared" si="134"/>
        <v>121844</v>
      </c>
      <c r="M785" s="187">
        <f t="shared" si="135"/>
        <v>294100</v>
      </c>
      <c r="N785" s="187">
        <f t="shared" si="136"/>
        <v>208809.2</v>
      </c>
      <c r="O785" s="187">
        <v>0</v>
      </c>
      <c r="P785" s="187">
        <f t="shared" si="139"/>
        <v>65100</v>
      </c>
      <c r="Q785" s="187">
        <f t="shared" si="140"/>
        <v>196800</v>
      </c>
      <c r="R785" s="187">
        <f t="shared" si="141"/>
        <v>261900</v>
      </c>
      <c r="S785" s="187">
        <f t="shared" si="142"/>
        <v>176609.2</v>
      </c>
    </row>
    <row r="786" spans="1:19" ht="39" x14ac:dyDescent="0.5">
      <c r="A786" s="14" t="s">
        <v>49</v>
      </c>
      <c r="B786" s="186">
        <v>806200</v>
      </c>
      <c r="C786" s="15" t="s">
        <v>1788</v>
      </c>
      <c r="D786" s="14"/>
      <c r="E786" s="187">
        <v>4.9700000000000006</v>
      </c>
      <c r="F786" s="187">
        <f t="shared" si="132"/>
        <v>295920</v>
      </c>
      <c r="G786" s="187">
        <f t="shared" si="133"/>
        <v>130424.00000000001</v>
      </c>
      <c r="H786" s="187">
        <v>1.37</v>
      </c>
      <c r="I786" s="187">
        <f t="shared" si="137"/>
        <v>997200</v>
      </c>
      <c r="J786" s="187">
        <f t="shared" si="138"/>
        <v>405360</v>
      </c>
      <c r="K786" s="187">
        <v>3.6</v>
      </c>
      <c r="L786" s="187">
        <f t="shared" si="134"/>
        <v>535784</v>
      </c>
      <c r="M786" s="187">
        <f t="shared" si="135"/>
        <v>1293120</v>
      </c>
      <c r="N786" s="187">
        <f t="shared" si="136"/>
        <v>918071.2</v>
      </c>
      <c r="O786" s="187">
        <v>0</v>
      </c>
      <c r="P786" s="187">
        <f t="shared" si="139"/>
        <v>287700</v>
      </c>
      <c r="Q786" s="187">
        <f t="shared" si="140"/>
        <v>864000</v>
      </c>
      <c r="R786" s="187">
        <f t="shared" si="141"/>
        <v>1151700</v>
      </c>
      <c r="S786" s="187">
        <f t="shared" si="142"/>
        <v>776651.2</v>
      </c>
    </row>
    <row r="787" spans="1:19" ht="78" x14ac:dyDescent="0.5">
      <c r="A787" s="14" t="s">
        <v>49</v>
      </c>
      <c r="B787" s="186">
        <v>806205</v>
      </c>
      <c r="C787" s="15" t="s">
        <v>1789</v>
      </c>
      <c r="D787" s="14"/>
      <c r="E787" s="187">
        <v>6.39</v>
      </c>
      <c r="F787" s="187">
        <f t="shared" si="132"/>
        <v>380160</v>
      </c>
      <c r="G787" s="187">
        <f t="shared" si="133"/>
        <v>167552</v>
      </c>
      <c r="H787" s="187">
        <v>1.76</v>
      </c>
      <c r="I787" s="187">
        <f t="shared" si="137"/>
        <v>1282510</v>
      </c>
      <c r="J787" s="187">
        <f t="shared" si="138"/>
        <v>521338</v>
      </c>
      <c r="K787" s="187">
        <v>4.63</v>
      </c>
      <c r="L787" s="187">
        <f t="shared" si="134"/>
        <v>688890</v>
      </c>
      <c r="M787" s="187">
        <f t="shared" si="135"/>
        <v>1662670</v>
      </c>
      <c r="N787" s="187">
        <f t="shared" si="136"/>
        <v>1180447</v>
      </c>
      <c r="O787" s="187">
        <v>0</v>
      </c>
      <c r="P787" s="187">
        <f t="shared" si="139"/>
        <v>369600</v>
      </c>
      <c r="Q787" s="187">
        <f t="shared" si="140"/>
        <v>1111200</v>
      </c>
      <c r="R787" s="187">
        <f t="shared" si="141"/>
        <v>1480800</v>
      </c>
      <c r="S787" s="187">
        <f t="shared" si="142"/>
        <v>998577</v>
      </c>
    </row>
    <row r="788" spans="1:19" ht="78" x14ac:dyDescent="0.5">
      <c r="A788" s="14" t="s">
        <v>49</v>
      </c>
      <c r="B788" s="186">
        <v>806210</v>
      </c>
      <c r="C788" s="15" t="s">
        <v>1790</v>
      </c>
      <c r="D788" s="14"/>
      <c r="E788" s="187">
        <v>14</v>
      </c>
      <c r="F788" s="187">
        <f t="shared" si="132"/>
        <v>831600</v>
      </c>
      <c r="G788" s="187">
        <f t="shared" si="133"/>
        <v>366520</v>
      </c>
      <c r="H788" s="187">
        <v>3.85</v>
      </c>
      <c r="I788" s="187">
        <f t="shared" si="137"/>
        <v>2811550</v>
      </c>
      <c r="J788" s="187">
        <f t="shared" si="138"/>
        <v>1142890</v>
      </c>
      <c r="K788" s="187">
        <v>10.15</v>
      </c>
      <c r="L788" s="187">
        <f t="shared" si="134"/>
        <v>1509410</v>
      </c>
      <c r="M788" s="187">
        <f t="shared" si="135"/>
        <v>3643150</v>
      </c>
      <c r="N788" s="187">
        <f t="shared" si="136"/>
        <v>2586563</v>
      </c>
      <c r="O788" s="187">
        <v>0</v>
      </c>
      <c r="P788" s="187">
        <f t="shared" si="139"/>
        <v>808500</v>
      </c>
      <c r="Q788" s="187">
        <f t="shared" si="140"/>
        <v>2436000</v>
      </c>
      <c r="R788" s="187">
        <f t="shared" si="141"/>
        <v>3244500</v>
      </c>
      <c r="S788" s="187">
        <f t="shared" si="142"/>
        <v>2187913</v>
      </c>
    </row>
    <row r="789" spans="1:19" ht="39" x14ac:dyDescent="0.5">
      <c r="A789" s="14" t="s">
        <v>16</v>
      </c>
      <c r="B789" s="186">
        <v>806505</v>
      </c>
      <c r="C789" s="15" t="s">
        <v>1791</v>
      </c>
      <c r="D789" s="14"/>
      <c r="E789" s="187">
        <v>55</v>
      </c>
      <c r="F789" s="187">
        <f t="shared" si="132"/>
        <v>5400000</v>
      </c>
      <c r="G789" s="187">
        <f t="shared" si="133"/>
        <v>2380000</v>
      </c>
      <c r="H789" s="187">
        <v>25</v>
      </c>
      <c r="I789" s="187">
        <f t="shared" si="137"/>
        <v>8310000</v>
      </c>
      <c r="J789" s="187">
        <f t="shared" si="138"/>
        <v>3378000</v>
      </c>
      <c r="K789" s="187">
        <v>30</v>
      </c>
      <c r="L789" s="187">
        <f t="shared" si="134"/>
        <v>5758000</v>
      </c>
      <c r="M789" s="187">
        <f t="shared" si="135"/>
        <v>13710000</v>
      </c>
      <c r="N789" s="187">
        <f t="shared" si="136"/>
        <v>9679400</v>
      </c>
      <c r="O789" s="187">
        <v>0</v>
      </c>
      <c r="P789" s="187">
        <f t="shared" si="139"/>
        <v>5250000</v>
      </c>
      <c r="Q789" s="187">
        <f t="shared" si="140"/>
        <v>7200000</v>
      </c>
      <c r="R789" s="187">
        <f t="shared" si="141"/>
        <v>12450000</v>
      </c>
      <c r="S789" s="187">
        <f t="shared" si="142"/>
        <v>8419400</v>
      </c>
    </row>
    <row r="790" spans="1:19" ht="39" x14ac:dyDescent="0.5">
      <c r="A790" s="14" t="s">
        <v>16</v>
      </c>
      <c r="B790" s="186">
        <v>806507</v>
      </c>
      <c r="C790" s="15" t="s">
        <v>1792</v>
      </c>
      <c r="D790" s="14"/>
      <c r="E790" s="187">
        <v>55</v>
      </c>
      <c r="F790" s="187">
        <f t="shared" si="132"/>
        <v>5400000</v>
      </c>
      <c r="G790" s="187">
        <f t="shared" si="133"/>
        <v>2380000</v>
      </c>
      <c r="H790" s="187">
        <v>25</v>
      </c>
      <c r="I790" s="187">
        <f t="shared" si="137"/>
        <v>8310000</v>
      </c>
      <c r="J790" s="187">
        <f t="shared" si="138"/>
        <v>3378000</v>
      </c>
      <c r="K790" s="187">
        <v>30</v>
      </c>
      <c r="L790" s="187">
        <f t="shared" si="134"/>
        <v>5758000</v>
      </c>
      <c r="M790" s="187">
        <f t="shared" si="135"/>
        <v>13710000</v>
      </c>
      <c r="N790" s="187">
        <f t="shared" si="136"/>
        <v>9679400</v>
      </c>
      <c r="O790" s="187">
        <v>0</v>
      </c>
      <c r="P790" s="187">
        <f t="shared" si="139"/>
        <v>5250000</v>
      </c>
      <c r="Q790" s="187">
        <f t="shared" si="140"/>
        <v>7200000</v>
      </c>
      <c r="R790" s="187">
        <f t="shared" si="141"/>
        <v>12450000</v>
      </c>
      <c r="S790" s="187">
        <f t="shared" si="142"/>
        <v>8419400</v>
      </c>
    </row>
    <row r="791" spans="1:19" ht="39" x14ac:dyDescent="0.5">
      <c r="A791" s="14" t="s">
        <v>16</v>
      </c>
      <c r="B791" s="186">
        <v>806515</v>
      </c>
      <c r="C791" s="15" t="s">
        <v>1793</v>
      </c>
      <c r="D791" s="14"/>
      <c r="E791" s="187">
        <v>55</v>
      </c>
      <c r="F791" s="187">
        <f t="shared" si="132"/>
        <v>5400000</v>
      </c>
      <c r="G791" s="187">
        <f t="shared" si="133"/>
        <v>2380000</v>
      </c>
      <c r="H791" s="187">
        <v>25</v>
      </c>
      <c r="I791" s="187">
        <f t="shared" si="137"/>
        <v>8310000</v>
      </c>
      <c r="J791" s="187">
        <f t="shared" si="138"/>
        <v>3378000</v>
      </c>
      <c r="K791" s="187">
        <v>30</v>
      </c>
      <c r="L791" s="187">
        <f t="shared" si="134"/>
        <v>5758000</v>
      </c>
      <c r="M791" s="187">
        <f t="shared" si="135"/>
        <v>13710000</v>
      </c>
      <c r="N791" s="187">
        <f t="shared" si="136"/>
        <v>9679400</v>
      </c>
      <c r="O791" s="187">
        <v>0</v>
      </c>
      <c r="P791" s="187">
        <f t="shared" si="139"/>
        <v>5250000</v>
      </c>
      <c r="Q791" s="187">
        <f t="shared" si="140"/>
        <v>7200000</v>
      </c>
      <c r="R791" s="187">
        <f t="shared" si="141"/>
        <v>12450000</v>
      </c>
      <c r="S791" s="187">
        <f t="shared" si="142"/>
        <v>8419400</v>
      </c>
    </row>
    <row r="792" spans="1:19" ht="58.5" x14ac:dyDescent="0.5">
      <c r="A792" s="14" t="s">
        <v>16</v>
      </c>
      <c r="B792" s="186">
        <v>806525</v>
      </c>
      <c r="C792" s="15" t="s">
        <v>1794</v>
      </c>
      <c r="D792" s="14"/>
      <c r="E792" s="187">
        <v>55</v>
      </c>
      <c r="F792" s="187">
        <f t="shared" si="132"/>
        <v>5400000</v>
      </c>
      <c r="G792" s="187">
        <f t="shared" si="133"/>
        <v>2380000</v>
      </c>
      <c r="H792" s="187">
        <v>25</v>
      </c>
      <c r="I792" s="187">
        <f t="shared" si="137"/>
        <v>8310000</v>
      </c>
      <c r="J792" s="187">
        <f t="shared" si="138"/>
        <v>3378000</v>
      </c>
      <c r="K792" s="187">
        <v>30</v>
      </c>
      <c r="L792" s="187">
        <f t="shared" si="134"/>
        <v>5758000</v>
      </c>
      <c r="M792" s="187">
        <f t="shared" si="135"/>
        <v>13710000</v>
      </c>
      <c r="N792" s="187">
        <f t="shared" si="136"/>
        <v>9679400</v>
      </c>
      <c r="O792" s="187">
        <v>0</v>
      </c>
      <c r="P792" s="187">
        <f t="shared" si="139"/>
        <v>5250000</v>
      </c>
      <c r="Q792" s="187">
        <f t="shared" si="140"/>
        <v>7200000</v>
      </c>
      <c r="R792" s="187">
        <f t="shared" si="141"/>
        <v>12450000</v>
      </c>
      <c r="S792" s="187">
        <f t="shared" si="142"/>
        <v>8419400</v>
      </c>
    </row>
    <row r="793" spans="1:19" ht="78" x14ac:dyDescent="0.5">
      <c r="A793" s="14" t="s">
        <v>16</v>
      </c>
      <c r="B793" s="186">
        <v>806535</v>
      </c>
      <c r="C793" s="15" t="s">
        <v>1795</v>
      </c>
      <c r="D793" s="14"/>
      <c r="E793" s="187">
        <v>55</v>
      </c>
      <c r="F793" s="187">
        <f t="shared" si="132"/>
        <v>5400000</v>
      </c>
      <c r="G793" s="187">
        <f t="shared" si="133"/>
        <v>2380000</v>
      </c>
      <c r="H793" s="187">
        <v>25</v>
      </c>
      <c r="I793" s="187">
        <f t="shared" si="137"/>
        <v>8310000</v>
      </c>
      <c r="J793" s="187">
        <f t="shared" si="138"/>
        <v>3378000</v>
      </c>
      <c r="K793" s="187">
        <v>30</v>
      </c>
      <c r="L793" s="187">
        <f t="shared" si="134"/>
        <v>5758000</v>
      </c>
      <c r="M793" s="187">
        <f t="shared" si="135"/>
        <v>13710000</v>
      </c>
      <c r="N793" s="187">
        <f t="shared" si="136"/>
        <v>9679400</v>
      </c>
      <c r="O793" s="187">
        <v>0</v>
      </c>
      <c r="P793" s="187">
        <f t="shared" si="139"/>
        <v>5250000</v>
      </c>
      <c r="Q793" s="187">
        <f t="shared" si="140"/>
        <v>7200000</v>
      </c>
      <c r="R793" s="187">
        <f t="shared" si="141"/>
        <v>12450000</v>
      </c>
      <c r="S793" s="187">
        <f t="shared" si="142"/>
        <v>8419400</v>
      </c>
    </row>
    <row r="794" spans="1:19" ht="136.5" x14ac:dyDescent="0.5">
      <c r="A794" s="14" t="s">
        <v>16</v>
      </c>
      <c r="B794" s="186">
        <v>806545</v>
      </c>
      <c r="C794" s="15" t="s">
        <v>1796</v>
      </c>
      <c r="D794" s="14" t="s">
        <v>2128</v>
      </c>
      <c r="E794" s="187">
        <v>18</v>
      </c>
      <c r="F794" s="187">
        <f t="shared" si="132"/>
        <v>1944000</v>
      </c>
      <c r="G794" s="187">
        <f t="shared" si="133"/>
        <v>856800</v>
      </c>
      <c r="H794" s="187">
        <v>9</v>
      </c>
      <c r="I794" s="187">
        <f t="shared" si="137"/>
        <v>2493000</v>
      </c>
      <c r="J794" s="187">
        <f t="shared" si="138"/>
        <v>1013400</v>
      </c>
      <c r="K794" s="187">
        <v>9</v>
      </c>
      <c r="L794" s="187">
        <f t="shared" si="134"/>
        <v>1870200</v>
      </c>
      <c r="M794" s="187">
        <f t="shared" si="135"/>
        <v>4437000</v>
      </c>
      <c r="N794" s="187">
        <f t="shared" si="136"/>
        <v>3127860</v>
      </c>
      <c r="O794" s="187">
        <v>0</v>
      </c>
      <c r="P794" s="187">
        <f t="shared" si="139"/>
        <v>1890000</v>
      </c>
      <c r="Q794" s="187">
        <f t="shared" si="140"/>
        <v>2160000</v>
      </c>
      <c r="R794" s="187">
        <f t="shared" si="141"/>
        <v>4050000</v>
      </c>
      <c r="S794" s="187">
        <f t="shared" si="142"/>
        <v>2740860</v>
      </c>
    </row>
    <row r="795" spans="1:19" ht="78" x14ac:dyDescent="0.5">
      <c r="A795" s="14" t="s">
        <v>16</v>
      </c>
      <c r="B795" s="186">
        <v>806550</v>
      </c>
      <c r="C795" s="15" t="s">
        <v>1797</v>
      </c>
      <c r="D795" s="14" t="s">
        <v>1798</v>
      </c>
      <c r="E795" s="187">
        <v>55</v>
      </c>
      <c r="F795" s="187">
        <f t="shared" si="132"/>
        <v>5400000</v>
      </c>
      <c r="G795" s="187">
        <f t="shared" si="133"/>
        <v>2380000</v>
      </c>
      <c r="H795" s="187">
        <v>25</v>
      </c>
      <c r="I795" s="187">
        <f t="shared" si="137"/>
        <v>8310000</v>
      </c>
      <c r="J795" s="187">
        <f t="shared" si="138"/>
        <v>3378000</v>
      </c>
      <c r="K795" s="187">
        <v>30</v>
      </c>
      <c r="L795" s="187">
        <f t="shared" si="134"/>
        <v>5758000</v>
      </c>
      <c r="M795" s="187">
        <f t="shared" si="135"/>
        <v>13710000</v>
      </c>
      <c r="N795" s="187">
        <f t="shared" si="136"/>
        <v>9679400</v>
      </c>
      <c r="O795" s="187">
        <v>0</v>
      </c>
      <c r="P795" s="187">
        <f t="shared" si="139"/>
        <v>5250000</v>
      </c>
      <c r="Q795" s="187">
        <f t="shared" si="140"/>
        <v>7200000</v>
      </c>
      <c r="R795" s="187">
        <f t="shared" si="141"/>
        <v>12450000</v>
      </c>
      <c r="S795" s="187">
        <f t="shared" si="142"/>
        <v>8419400</v>
      </c>
    </row>
    <row r="796" spans="1:19" ht="58.5" x14ac:dyDescent="0.5">
      <c r="A796" s="14" t="s">
        <v>16</v>
      </c>
      <c r="B796" s="186">
        <v>806560</v>
      </c>
      <c r="C796" s="15" t="s">
        <v>1799</v>
      </c>
      <c r="D796" s="14"/>
      <c r="E796" s="187">
        <v>18</v>
      </c>
      <c r="F796" s="187">
        <f t="shared" si="132"/>
        <v>1944000</v>
      </c>
      <c r="G796" s="187">
        <f t="shared" si="133"/>
        <v>856800</v>
      </c>
      <c r="H796" s="187">
        <v>9</v>
      </c>
      <c r="I796" s="187">
        <f t="shared" si="137"/>
        <v>2493000</v>
      </c>
      <c r="J796" s="187">
        <f t="shared" si="138"/>
        <v>1013400</v>
      </c>
      <c r="K796" s="187">
        <v>9</v>
      </c>
      <c r="L796" s="187">
        <f t="shared" si="134"/>
        <v>1870200</v>
      </c>
      <c r="M796" s="187">
        <f t="shared" si="135"/>
        <v>4437000</v>
      </c>
      <c r="N796" s="187">
        <f t="shared" si="136"/>
        <v>3127860</v>
      </c>
      <c r="O796" s="187">
        <v>0</v>
      </c>
      <c r="P796" s="187">
        <f t="shared" si="139"/>
        <v>1890000</v>
      </c>
      <c r="Q796" s="187">
        <f t="shared" si="140"/>
        <v>2160000</v>
      </c>
      <c r="R796" s="187">
        <f t="shared" si="141"/>
        <v>4050000</v>
      </c>
      <c r="S796" s="187">
        <f t="shared" si="142"/>
        <v>2740860</v>
      </c>
    </row>
    <row r="797" spans="1:19" ht="58.5" x14ac:dyDescent="0.5">
      <c r="A797" s="14" t="s">
        <v>16</v>
      </c>
      <c r="B797" s="186">
        <v>806565</v>
      </c>
      <c r="C797" s="15" t="s">
        <v>1800</v>
      </c>
      <c r="D797" s="14"/>
      <c r="E797" s="187">
        <v>55</v>
      </c>
      <c r="F797" s="187">
        <f t="shared" si="132"/>
        <v>5400000</v>
      </c>
      <c r="G797" s="187">
        <f t="shared" si="133"/>
        <v>2380000</v>
      </c>
      <c r="H797" s="187">
        <v>25</v>
      </c>
      <c r="I797" s="187">
        <f t="shared" si="137"/>
        <v>8310000</v>
      </c>
      <c r="J797" s="187">
        <f t="shared" si="138"/>
        <v>3378000</v>
      </c>
      <c r="K797" s="187">
        <v>30</v>
      </c>
      <c r="L797" s="187">
        <f t="shared" si="134"/>
        <v>5758000</v>
      </c>
      <c r="M797" s="187">
        <f t="shared" si="135"/>
        <v>13710000</v>
      </c>
      <c r="N797" s="187">
        <f t="shared" si="136"/>
        <v>9679400</v>
      </c>
      <c r="O797" s="187">
        <v>0</v>
      </c>
      <c r="P797" s="187">
        <f t="shared" si="139"/>
        <v>5250000</v>
      </c>
      <c r="Q797" s="187">
        <f t="shared" si="140"/>
        <v>7200000</v>
      </c>
      <c r="R797" s="187">
        <f t="shared" si="141"/>
        <v>12450000</v>
      </c>
      <c r="S797" s="187">
        <f t="shared" si="142"/>
        <v>8419400</v>
      </c>
    </row>
    <row r="798" spans="1:19" ht="19.5" x14ac:dyDescent="0.5">
      <c r="A798" s="14" t="s">
        <v>16</v>
      </c>
      <c r="B798" s="186">
        <v>806575</v>
      </c>
      <c r="C798" s="15" t="s">
        <v>1801</v>
      </c>
      <c r="D798" s="14"/>
      <c r="E798" s="187">
        <v>55</v>
      </c>
      <c r="F798" s="187">
        <f t="shared" si="132"/>
        <v>5400000</v>
      </c>
      <c r="G798" s="187">
        <f t="shared" si="133"/>
        <v>2380000</v>
      </c>
      <c r="H798" s="187">
        <v>25</v>
      </c>
      <c r="I798" s="187">
        <f t="shared" si="137"/>
        <v>8310000</v>
      </c>
      <c r="J798" s="187">
        <f t="shared" si="138"/>
        <v>3378000</v>
      </c>
      <c r="K798" s="187">
        <v>30</v>
      </c>
      <c r="L798" s="187">
        <f t="shared" si="134"/>
        <v>5758000</v>
      </c>
      <c r="M798" s="187">
        <f t="shared" si="135"/>
        <v>13710000</v>
      </c>
      <c r="N798" s="187">
        <f t="shared" si="136"/>
        <v>9679400</v>
      </c>
      <c r="O798" s="187">
        <v>0</v>
      </c>
      <c r="P798" s="187">
        <f t="shared" si="139"/>
        <v>5250000</v>
      </c>
      <c r="Q798" s="187">
        <f t="shared" si="140"/>
        <v>7200000</v>
      </c>
      <c r="R798" s="187">
        <f t="shared" si="141"/>
        <v>12450000</v>
      </c>
      <c r="S798" s="187">
        <f t="shared" si="142"/>
        <v>8419400</v>
      </c>
    </row>
    <row r="799" spans="1:19" ht="39" x14ac:dyDescent="0.5">
      <c r="A799" s="14" t="s">
        <v>1802</v>
      </c>
      <c r="B799" s="186">
        <v>806580</v>
      </c>
      <c r="C799" s="15" t="s">
        <v>1803</v>
      </c>
      <c r="D799" s="14"/>
      <c r="E799" s="187">
        <v>55</v>
      </c>
      <c r="F799" s="187">
        <f t="shared" si="132"/>
        <v>5400000</v>
      </c>
      <c r="G799" s="187">
        <f t="shared" si="133"/>
        <v>2380000</v>
      </c>
      <c r="H799" s="187">
        <v>25</v>
      </c>
      <c r="I799" s="187">
        <f t="shared" si="137"/>
        <v>8310000</v>
      </c>
      <c r="J799" s="187">
        <f t="shared" si="138"/>
        <v>3378000</v>
      </c>
      <c r="K799" s="187">
        <v>30</v>
      </c>
      <c r="L799" s="187">
        <f t="shared" si="134"/>
        <v>5758000</v>
      </c>
      <c r="M799" s="187">
        <f t="shared" si="135"/>
        <v>13710000</v>
      </c>
      <c r="N799" s="187">
        <f t="shared" si="136"/>
        <v>9679400</v>
      </c>
      <c r="O799" s="187">
        <v>0</v>
      </c>
      <c r="P799" s="187">
        <f t="shared" si="139"/>
        <v>5250000</v>
      </c>
      <c r="Q799" s="187">
        <f t="shared" si="140"/>
        <v>7200000</v>
      </c>
      <c r="R799" s="187">
        <f t="shared" si="141"/>
        <v>12450000</v>
      </c>
      <c r="S799" s="187">
        <f t="shared" si="142"/>
        <v>8419400</v>
      </c>
    </row>
    <row r="800" spans="1:19" ht="58.5" x14ac:dyDescent="0.5">
      <c r="A800" s="14" t="s">
        <v>16</v>
      </c>
      <c r="B800" s="186">
        <v>807000</v>
      </c>
      <c r="C800" s="15" t="s">
        <v>1804</v>
      </c>
      <c r="D800" s="14"/>
      <c r="E800" s="187">
        <v>0.21</v>
      </c>
      <c r="F800" s="187">
        <f t="shared" si="132"/>
        <v>0</v>
      </c>
      <c r="G800" s="187">
        <f t="shared" si="133"/>
        <v>0</v>
      </c>
      <c r="H800" s="187">
        <v>0</v>
      </c>
      <c r="I800" s="187">
        <f t="shared" si="137"/>
        <v>58170</v>
      </c>
      <c r="J800" s="187">
        <f t="shared" si="138"/>
        <v>23646</v>
      </c>
      <c r="K800" s="187">
        <v>0.21</v>
      </c>
      <c r="L800" s="187">
        <f t="shared" si="134"/>
        <v>23646</v>
      </c>
      <c r="M800" s="187">
        <f t="shared" si="135"/>
        <v>58170</v>
      </c>
      <c r="N800" s="187">
        <f t="shared" si="136"/>
        <v>41617.800000000003</v>
      </c>
      <c r="O800" s="187">
        <v>0</v>
      </c>
      <c r="P800" s="187">
        <f t="shared" si="139"/>
        <v>0</v>
      </c>
      <c r="Q800" s="187">
        <f t="shared" si="140"/>
        <v>50400</v>
      </c>
      <c r="R800" s="187">
        <f t="shared" si="141"/>
        <v>50400</v>
      </c>
      <c r="S800" s="187">
        <f t="shared" si="142"/>
        <v>33847.800000000003</v>
      </c>
    </row>
    <row r="801" spans="1:19" ht="58.5" x14ac:dyDescent="0.5">
      <c r="A801" s="14" t="s">
        <v>16</v>
      </c>
      <c r="B801" s="186">
        <v>807005</v>
      </c>
      <c r="C801" s="15" t="s">
        <v>1805</v>
      </c>
      <c r="D801" s="14"/>
      <c r="E801" s="187">
        <v>2.2000000000000002</v>
      </c>
      <c r="F801" s="187">
        <f t="shared" si="132"/>
        <v>291600</v>
      </c>
      <c r="G801" s="187">
        <f t="shared" si="133"/>
        <v>128520.00000000001</v>
      </c>
      <c r="H801" s="187">
        <v>1.35</v>
      </c>
      <c r="I801" s="187">
        <f t="shared" si="137"/>
        <v>235450</v>
      </c>
      <c r="J801" s="187">
        <f t="shared" si="138"/>
        <v>95710</v>
      </c>
      <c r="K801" s="187">
        <v>0.85</v>
      </c>
      <c r="L801" s="187">
        <f t="shared" si="134"/>
        <v>224230</v>
      </c>
      <c r="M801" s="187">
        <f t="shared" si="135"/>
        <v>527050</v>
      </c>
      <c r="N801" s="187">
        <f t="shared" si="136"/>
        <v>370089</v>
      </c>
      <c r="O801" s="187">
        <v>0</v>
      </c>
      <c r="P801" s="187">
        <f t="shared" si="139"/>
        <v>283500</v>
      </c>
      <c r="Q801" s="187">
        <f t="shared" si="140"/>
        <v>204000</v>
      </c>
      <c r="R801" s="187">
        <f t="shared" si="141"/>
        <v>487500</v>
      </c>
      <c r="S801" s="187">
        <f t="shared" si="142"/>
        <v>330539</v>
      </c>
    </row>
    <row r="802" spans="1:19" ht="39" x14ac:dyDescent="0.5">
      <c r="A802" s="14" t="s">
        <v>16</v>
      </c>
      <c r="B802" s="186">
        <v>807010</v>
      </c>
      <c r="C802" s="15" t="s">
        <v>1806</v>
      </c>
      <c r="D802" s="14"/>
      <c r="E802" s="187">
        <v>1.1000000000000001</v>
      </c>
      <c r="F802" s="187">
        <f t="shared" si="132"/>
        <v>118800.00000000001</v>
      </c>
      <c r="G802" s="187">
        <f t="shared" si="133"/>
        <v>52360.000000000007</v>
      </c>
      <c r="H802" s="187">
        <v>0.55000000000000004</v>
      </c>
      <c r="I802" s="187">
        <f t="shared" si="137"/>
        <v>152350</v>
      </c>
      <c r="J802" s="187">
        <f t="shared" si="138"/>
        <v>61930.000000000007</v>
      </c>
      <c r="K802" s="187">
        <v>0.55000000000000004</v>
      </c>
      <c r="L802" s="187">
        <f t="shared" si="134"/>
        <v>114290.00000000001</v>
      </c>
      <c r="M802" s="187">
        <f t="shared" si="135"/>
        <v>271150</v>
      </c>
      <c r="N802" s="187">
        <f t="shared" si="136"/>
        <v>191147</v>
      </c>
      <c r="O802" s="187">
        <v>0</v>
      </c>
      <c r="P802" s="187">
        <f t="shared" si="139"/>
        <v>115500.00000000001</v>
      </c>
      <c r="Q802" s="187">
        <f t="shared" si="140"/>
        <v>132000</v>
      </c>
      <c r="R802" s="187">
        <f t="shared" si="141"/>
        <v>247500</v>
      </c>
      <c r="S802" s="187">
        <f t="shared" si="142"/>
        <v>167497</v>
      </c>
    </row>
    <row r="803" spans="1:19" ht="39" x14ac:dyDescent="0.5">
      <c r="A803" s="14" t="s">
        <v>16</v>
      </c>
      <c r="B803" s="186">
        <v>807015</v>
      </c>
      <c r="C803" s="15" t="s">
        <v>1807</v>
      </c>
      <c r="D803" s="14"/>
      <c r="E803" s="187">
        <v>1.1399999999999999</v>
      </c>
      <c r="F803" s="187">
        <f t="shared" si="132"/>
        <v>123119.99999999999</v>
      </c>
      <c r="G803" s="187">
        <f t="shared" si="133"/>
        <v>54263.999999999993</v>
      </c>
      <c r="H803" s="187">
        <v>0.56999999999999995</v>
      </c>
      <c r="I803" s="187">
        <f t="shared" si="137"/>
        <v>157890</v>
      </c>
      <c r="J803" s="187">
        <f t="shared" si="138"/>
        <v>64181.999999999993</v>
      </c>
      <c r="K803" s="187">
        <v>0.56999999999999995</v>
      </c>
      <c r="L803" s="187">
        <f t="shared" si="134"/>
        <v>118445.99999999999</v>
      </c>
      <c r="M803" s="187">
        <f t="shared" si="135"/>
        <v>281010</v>
      </c>
      <c r="N803" s="187">
        <f t="shared" si="136"/>
        <v>198097.80000000002</v>
      </c>
      <c r="O803" s="187">
        <v>0</v>
      </c>
      <c r="P803" s="187">
        <f t="shared" si="139"/>
        <v>119699.99999999999</v>
      </c>
      <c r="Q803" s="187">
        <f t="shared" si="140"/>
        <v>136800</v>
      </c>
      <c r="R803" s="187">
        <f t="shared" si="141"/>
        <v>256500</v>
      </c>
      <c r="S803" s="187">
        <f t="shared" si="142"/>
        <v>173587.80000000002</v>
      </c>
    </row>
    <row r="804" spans="1:19" ht="39" x14ac:dyDescent="0.5">
      <c r="A804" s="14" t="s">
        <v>16</v>
      </c>
      <c r="B804" s="186">
        <v>807020</v>
      </c>
      <c r="C804" s="15" t="s">
        <v>1808</v>
      </c>
      <c r="D804" s="14"/>
      <c r="E804" s="187">
        <v>1.04</v>
      </c>
      <c r="F804" s="187">
        <f t="shared" si="132"/>
        <v>112320</v>
      </c>
      <c r="G804" s="187">
        <f t="shared" si="133"/>
        <v>49504</v>
      </c>
      <c r="H804" s="187">
        <v>0.52</v>
      </c>
      <c r="I804" s="187">
        <f t="shared" si="137"/>
        <v>144040</v>
      </c>
      <c r="J804" s="187">
        <f t="shared" si="138"/>
        <v>58552</v>
      </c>
      <c r="K804" s="187">
        <v>0.52</v>
      </c>
      <c r="L804" s="187">
        <f t="shared" si="134"/>
        <v>108056</v>
      </c>
      <c r="M804" s="187">
        <f t="shared" si="135"/>
        <v>256360</v>
      </c>
      <c r="N804" s="187">
        <f t="shared" si="136"/>
        <v>180720.8</v>
      </c>
      <c r="O804" s="187">
        <v>0</v>
      </c>
      <c r="P804" s="187">
        <f t="shared" si="139"/>
        <v>109200</v>
      </c>
      <c r="Q804" s="187">
        <f t="shared" si="140"/>
        <v>124800</v>
      </c>
      <c r="R804" s="187">
        <f t="shared" si="141"/>
        <v>234000</v>
      </c>
      <c r="S804" s="187">
        <f t="shared" si="142"/>
        <v>158360.79999999999</v>
      </c>
    </row>
    <row r="805" spans="1:19" ht="97.5" x14ac:dyDescent="0.5">
      <c r="A805" s="14" t="s">
        <v>16</v>
      </c>
      <c r="B805" s="186">
        <v>807026</v>
      </c>
      <c r="C805" s="15" t="s">
        <v>1809</v>
      </c>
      <c r="D805" s="14"/>
      <c r="E805" s="187">
        <v>1.6</v>
      </c>
      <c r="F805" s="187">
        <f t="shared" si="132"/>
        <v>194400</v>
      </c>
      <c r="G805" s="187">
        <f t="shared" si="133"/>
        <v>85680</v>
      </c>
      <c r="H805" s="187">
        <v>0.9</v>
      </c>
      <c r="I805" s="187">
        <f t="shared" si="137"/>
        <v>193900</v>
      </c>
      <c r="J805" s="187">
        <f t="shared" si="138"/>
        <v>78820</v>
      </c>
      <c r="K805" s="187">
        <v>0.7</v>
      </c>
      <c r="L805" s="187">
        <f t="shared" si="134"/>
        <v>164500</v>
      </c>
      <c r="M805" s="187">
        <f t="shared" si="135"/>
        <v>388300</v>
      </c>
      <c r="N805" s="187">
        <f t="shared" si="136"/>
        <v>273150</v>
      </c>
      <c r="O805" s="187">
        <v>0</v>
      </c>
      <c r="P805" s="187">
        <f t="shared" si="139"/>
        <v>189000</v>
      </c>
      <c r="Q805" s="187">
        <f t="shared" si="140"/>
        <v>168000</v>
      </c>
      <c r="R805" s="187">
        <f t="shared" si="141"/>
        <v>357000</v>
      </c>
      <c r="S805" s="187">
        <f t="shared" si="142"/>
        <v>241850</v>
      </c>
    </row>
    <row r="806" spans="1:19" ht="19.5" x14ac:dyDescent="0.5">
      <c r="A806" s="14" t="s">
        <v>49</v>
      </c>
      <c r="B806" s="186">
        <v>807027</v>
      </c>
      <c r="C806" s="15" t="s">
        <v>1810</v>
      </c>
      <c r="D806" s="14"/>
      <c r="E806" s="187">
        <v>3</v>
      </c>
      <c r="F806" s="187">
        <f t="shared" si="132"/>
        <v>216000</v>
      </c>
      <c r="G806" s="187">
        <f t="shared" si="133"/>
        <v>95200</v>
      </c>
      <c r="H806" s="187">
        <v>1</v>
      </c>
      <c r="I806" s="187">
        <f t="shared" si="137"/>
        <v>554000</v>
      </c>
      <c r="J806" s="187">
        <f t="shared" si="138"/>
        <v>225200</v>
      </c>
      <c r="K806" s="187">
        <v>2</v>
      </c>
      <c r="L806" s="187">
        <f t="shared" si="134"/>
        <v>320400</v>
      </c>
      <c r="M806" s="187">
        <f t="shared" si="135"/>
        <v>770000</v>
      </c>
      <c r="N806" s="187">
        <f t="shared" si="136"/>
        <v>545720</v>
      </c>
      <c r="O806" s="187">
        <v>0</v>
      </c>
      <c r="P806" s="187">
        <f t="shared" si="139"/>
        <v>210000</v>
      </c>
      <c r="Q806" s="187">
        <f t="shared" si="140"/>
        <v>480000</v>
      </c>
      <c r="R806" s="187">
        <f t="shared" si="141"/>
        <v>690000</v>
      </c>
      <c r="S806" s="187">
        <f t="shared" si="142"/>
        <v>465720</v>
      </c>
    </row>
    <row r="807" spans="1:19" ht="19.5" x14ac:dyDescent="0.5">
      <c r="A807" s="14" t="s">
        <v>16</v>
      </c>
      <c r="B807" s="186">
        <v>807035</v>
      </c>
      <c r="C807" s="15" t="s">
        <v>1811</v>
      </c>
      <c r="D807" s="14"/>
      <c r="E807" s="187">
        <v>2.2000000000000002</v>
      </c>
      <c r="F807" s="187">
        <f t="shared" si="132"/>
        <v>291600</v>
      </c>
      <c r="G807" s="187">
        <f t="shared" si="133"/>
        <v>128520.00000000001</v>
      </c>
      <c r="H807" s="187">
        <v>1.35</v>
      </c>
      <c r="I807" s="187">
        <f t="shared" si="137"/>
        <v>235450</v>
      </c>
      <c r="J807" s="187">
        <f t="shared" si="138"/>
        <v>95710</v>
      </c>
      <c r="K807" s="187">
        <v>0.85</v>
      </c>
      <c r="L807" s="187">
        <f t="shared" si="134"/>
        <v>224230</v>
      </c>
      <c r="M807" s="187">
        <f t="shared" si="135"/>
        <v>527050</v>
      </c>
      <c r="N807" s="187">
        <f t="shared" si="136"/>
        <v>370089</v>
      </c>
      <c r="O807" s="187">
        <v>0</v>
      </c>
      <c r="P807" s="187">
        <f t="shared" si="139"/>
        <v>283500</v>
      </c>
      <c r="Q807" s="187">
        <f t="shared" si="140"/>
        <v>204000</v>
      </c>
      <c r="R807" s="187">
        <f t="shared" si="141"/>
        <v>487500</v>
      </c>
      <c r="S807" s="187">
        <f t="shared" si="142"/>
        <v>330539</v>
      </c>
    </row>
    <row r="808" spans="1:19" ht="19.5" x14ac:dyDescent="0.5">
      <c r="A808" s="14" t="s">
        <v>16</v>
      </c>
      <c r="B808" s="186">
        <v>807045</v>
      </c>
      <c r="C808" s="15" t="s">
        <v>1812</v>
      </c>
      <c r="D808" s="14"/>
      <c r="E808" s="187">
        <v>6.7</v>
      </c>
      <c r="F808" s="187">
        <f t="shared" si="132"/>
        <v>1080000</v>
      </c>
      <c r="G808" s="187">
        <f t="shared" si="133"/>
        <v>476000</v>
      </c>
      <c r="H808" s="187">
        <v>5</v>
      </c>
      <c r="I808" s="187">
        <f t="shared" si="137"/>
        <v>470900</v>
      </c>
      <c r="J808" s="187">
        <f t="shared" si="138"/>
        <v>191420</v>
      </c>
      <c r="K808" s="187">
        <v>1.7</v>
      </c>
      <c r="L808" s="187">
        <f t="shared" si="134"/>
        <v>667420</v>
      </c>
      <c r="M808" s="187">
        <f t="shared" si="135"/>
        <v>1550900</v>
      </c>
      <c r="N808" s="187">
        <f t="shared" si="136"/>
        <v>1083706</v>
      </c>
      <c r="O808" s="187">
        <v>0</v>
      </c>
      <c r="P808" s="187">
        <f t="shared" si="139"/>
        <v>1050000</v>
      </c>
      <c r="Q808" s="187">
        <f t="shared" si="140"/>
        <v>408000</v>
      </c>
      <c r="R808" s="187">
        <f t="shared" si="141"/>
        <v>1458000</v>
      </c>
      <c r="S808" s="187">
        <f t="shared" si="142"/>
        <v>990806</v>
      </c>
    </row>
    <row r="809" spans="1:19" ht="58.5" x14ac:dyDescent="0.5">
      <c r="A809" s="14" t="s">
        <v>16</v>
      </c>
      <c r="B809" s="186">
        <v>807050</v>
      </c>
      <c r="C809" s="15" t="s">
        <v>1813</v>
      </c>
      <c r="D809" s="14" t="s">
        <v>1814</v>
      </c>
      <c r="E809" s="187">
        <v>5.5</v>
      </c>
      <c r="F809" s="187">
        <f t="shared" si="132"/>
        <v>864000</v>
      </c>
      <c r="G809" s="187">
        <f t="shared" si="133"/>
        <v>380800</v>
      </c>
      <c r="H809" s="187">
        <v>4</v>
      </c>
      <c r="I809" s="187">
        <f t="shared" si="137"/>
        <v>415500</v>
      </c>
      <c r="J809" s="187">
        <f t="shared" si="138"/>
        <v>168900</v>
      </c>
      <c r="K809" s="187">
        <v>1.5</v>
      </c>
      <c r="L809" s="187">
        <f t="shared" si="134"/>
        <v>549700</v>
      </c>
      <c r="M809" s="187">
        <f t="shared" si="135"/>
        <v>1279500</v>
      </c>
      <c r="N809" s="187">
        <f t="shared" si="136"/>
        <v>894710</v>
      </c>
      <c r="O809" s="187">
        <v>0</v>
      </c>
      <c r="P809" s="187">
        <f t="shared" si="139"/>
        <v>840000</v>
      </c>
      <c r="Q809" s="187">
        <f t="shared" si="140"/>
        <v>360000</v>
      </c>
      <c r="R809" s="187">
        <f t="shared" si="141"/>
        <v>1200000</v>
      </c>
      <c r="S809" s="187">
        <f t="shared" si="142"/>
        <v>815210</v>
      </c>
    </row>
    <row r="810" spans="1:19" ht="78" x14ac:dyDescent="0.5">
      <c r="A810" s="14" t="s">
        <v>16</v>
      </c>
      <c r="B810" s="186">
        <v>807055</v>
      </c>
      <c r="C810" s="15" t="s">
        <v>1815</v>
      </c>
      <c r="D810" s="14" t="s">
        <v>1816</v>
      </c>
      <c r="E810" s="187">
        <v>7</v>
      </c>
      <c r="F810" s="187">
        <f t="shared" si="132"/>
        <v>1080000</v>
      </c>
      <c r="G810" s="187">
        <f t="shared" si="133"/>
        <v>476000</v>
      </c>
      <c r="H810" s="187">
        <v>5</v>
      </c>
      <c r="I810" s="187">
        <f t="shared" si="137"/>
        <v>554000</v>
      </c>
      <c r="J810" s="187">
        <f t="shared" si="138"/>
        <v>225200</v>
      </c>
      <c r="K810" s="187">
        <v>2</v>
      </c>
      <c r="L810" s="187">
        <f t="shared" si="134"/>
        <v>701200</v>
      </c>
      <c r="M810" s="187">
        <f t="shared" si="135"/>
        <v>1634000</v>
      </c>
      <c r="N810" s="187">
        <f t="shared" si="136"/>
        <v>1143160</v>
      </c>
      <c r="O810" s="187">
        <v>0</v>
      </c>
      <c r="P810" s="187">
        <f t="shared" si="139"/>
        <v>1050000</v>
      </c>
      <c r="Q810" s="187">
        <f t="shared" si="140"/>
        <v>480000</v>
      </c>
      <c r="R810" s="187">
        <f t="shared" si="141"/>
        <v>1530000</v>
      </c>
      <c r="S810" s="187">
        <f t="shared" si="142"/>
        <v>1039160</v>
      </c>
    </row>
    <row r="811" spans="1:19" ht="19.5" x14ac:dyDescent="0.5">
      <c r="A811" s="14" t="s">
        <v>16</v>
      </c>
      <c r="B811" s="186">
        <v>807090</v>
      </c>
      <c r="C811" s="15" t="s">
        <v>1817</v>
      </c>
      <c r="D811" s="14"/>
      <c r="E811" s="187">
        <v>0.18</v>
      </c>
      <c r="F811" s="187">
        <f t="shared" si="132"/>
        <v>23760</v>
      </c>
      <c r="G811" s="187">
        <f t="shared" si="133"/>
        <v>10472</v>
      </c>
      <c r="H811" s="187">
        <v>0.11</v>
      </c>
      <c r="I811" s="187">
        <f t="shared" si="137"/>
        <v>19390.000000000004</v>
      </c>
      <c r="J811" s="187">
        <f t="shared" si="138"/>
        <v>7882.0000000000009</v>
      </c>
      <c r="K811" s="187">
        <v>7.0000000000000007E-2</v>
      </c>
      <c r="L811" s="187">
        <f t="shared" si="134"/>
        <v>18354</v>
      </c>
      <c r="M811" s="187">
        <f t="shared" si="135"/>
        <v>43150</v>
      </c>
      <c r="N811" s="187">
        <f t="shared" si="136"/>
        <v>30302.2</v>
      </c>
      <c r="O811" s="187">
        <v>0</v>
      </c>
      <c r="P811" s="187">
        <f t="shared" si="139"/>
        <v>23100</v>
      </c>
      <c r="Q811" s="187">
        <f t="shared" si="140"/>
        <v>16800</v>
      </c>
      <c r="R811" s="187">
        <f t="shared" si="141"/>
        <v>39900</v>
      </c>
      <c r="S811" s="187">
        <f t="shared" si="142"/>
        <v>27052.2</v>
      </c>
    </row>
    <row r="812" spans="1:19" ht="58.5" x14ac:dyDescent="0.5">
      <c r="A812" s="14" t="s">
        <v>16</v>
      </c>
      <c r="B812" s="186">
        <v>807095</v>
      </c>
      <c r="C812" s="15" t="s">
        <v>1818</v>
      </c>
      <c r="D812" s="14"/>
      <c r="E812" s="187">
        <v>0.46</v>
      </c>
      <c r="F812" s="187">
        <f t="shared" si="132"/>
        <v>49680</v>
      </c>
      <c r="G812" s="187">
        <f t="shared" si="133"/>
        <v>21896</v>
      </c>
      <c r="H812" s="187">
        <v>0.23</v>
      </c>
      <c r="I812" s="187">
        <f t="shared" si="137"/>
        <v>63710</v>
      </c>
      <c r="J812" s="187">
        <f t="shared" si="138"/>
        <v>25898</v>
      </c>
      <c r="K812" s="187">
        <v>0.23</v>
      </c>
      <c r="L812" s="187">
        <f t="shared" si="134"/>
        <v>47794</v>
      </c>
      <c r="M812" s="187">
        <f t="shared" si="135"/>
        <v>113390</v>
      </c>
      <c r="N812" s="187">
        <f t="shared" si="136"/>
        <v>79934.200000000012</v>
      </c>
      <c r="O812" s="187">
        <v>0</v>
      </c>
      <c r="P812" s="187">
        <f t="shared" si="139"/>
        <v>48300</v>
      </c>
      <c r="Q812" s="187">
        <f t="shared" si="140"/>
        <v>55200</v>
      </c>
      <c r="R812" s="187">
        <f t="shared" si="141"/>
        <v>103500</v>
      </c>
      <c r="S812" s="187">
        <f t="shared" si="142"/>
        <v>70044.200000000012</v>
      </c>
    </row>
    <row r="813" spans="1:19" ht="39" x14ac:dyDescent="0.5">
      <c r="A813" s="14" t="s">
        <v>16</v>
      </c>
      <c r="B813" s="186">
        <v>807100</v>
      </c>
      <c r="C813" s="15" t="s">
        <v>1819</v>
      </c>
      <c r="D813" s="14"/>
      <c r="E813" s="187">
        <v>0.46</v>
      </c>
      <c r="F813" s="187">
        <f t="shared" si="132"/>
        <v>49680</v>
      </c>
      <c r="G813" s="187">
        <f t="shared" si="133"/>
        <v>21896</v>
      </c>
      <c r="H813" s="187">
        <v>0.23</v>
      </c>
      <c r="I813" s="187">
        <f t="shared" si="137"/>
        <v>63710</v>
      </c>
      <c r="J813" s="187">
        <f t="shared" si="138"/>
        <v>25898</v>
      </c>
      <c r="K813" s="187">
        <v>0.23</v>
      </c>
      <c r="L813" s="187">
        <f t="shared" si="134"/>
        <v>47794</v>
      </c>
      <c r="M813" s="187">
        <f t="shared" si="135"/>
        <v>113390</v>
      </c>
      <c r="N813" s="187">
        <f t="shared" si="136"/>
        <v>79934.200000000012</v>
      </c>
      <c r="O813" s="187">
        <v>0</v>
      </c>
      <c r="P813" s="187">
        <f t="shared" si="139"/>
        <v>48300</v>
      </c>
      <c r="Q813" s="187">
        <f t="shared" si="140"/>
        <v>55200</v>
      </c>
      <c r="R813" s="187">
        <f t="shared" si="141"/>
        <v>103500</v>
      </c>
      <c r="S813" s="187">
        <f t="shared" si="142"/>
        <v>70044.200000000012</v>
      </c>
    </row>
    <row r="814" spans="1:19" ht="39" x14ac:dyDescent="0.5">
      <c r="A814" s="14" t="s">
        <v>16</v>
      </c>
      <c r="B814" s="186">
        <v>807105</v>
      </c>
      <c r="C814" s="15" t="s">
        <v>1820</v>
      </c>
      <c r="D814" s="14"/>
      <c r="E814" s="187">
        <v>0.46</v>
      </c>
      <c r="F814" s="187">
        <f t="shared" si="132"/>
        <v>49680</v>
      </c>
      <c r="G814" s="187">
        <f t="shared" si="133"/>
        <v>21896</v>
      </c>
      <c r="H814" s="187">
        <v>0.23</v>
      </c>
      <c r="I814" s="187">
        <f t="shared" si="137"/>
        <v>63710</v>
      </c>
      <c r="J814" s="187">
        <f t="shared" si="138"/>
        <v>25898</v>
      </c>
      <c r="K814" s="187">
        <v>0.23</v>
      </c>
      <c r="L814" s="187">
        <f t="shared" si="134"/>
        <v>47794</v>
      </c>
      <c r="M814" s="187">
        <f t="shared" si="135"/>
        <v>113390</v>
      </c>
      <c r="N814" s="187">
        <f t="shared" si="136"/>
        <v>79934.200000000012</v>
      </c>
      <c r="O814" s="187">
        <v>0</v>
      </c>
      <c r="P814" s="187">
        <f t="shared" si="139"/>
        <v>48300</v>
      </c>
      <c r="Q814" s="187">
        <f t="shared" si="140"/>
        <v>55200</v>
      </c>
      <c r="R814" s="187">
        <f t="shared" si="141"/>
        <v>103500</v>
      </c>
      <c r="S814" s="187">
        <f t="shared" si="142"/>
        <v>70044.200000000012</v>
      </c>
    </row>
    <row r="815" spans="1:19" ht="39" x14ac:dyDescent="0.5">
      <c r="A815" s="14" t="s">
        <v>16</v>
      </c>
      <c r="B815" s="186">
        <v>807110</v>
      </c>
      <c r="C815" s="15" t="s">
        <v>1821</v>
      </c>
      <c r="D815" s="14"/>
      <c r="E815" s="187">
        <v>0.46</v>
      </c>
      <c r="F815" s="187">
        <f t="shared" si="132"/>
        <v>49680</v>
      </c>
      <c r="G815" s="187">
        <f t="shared" si="133"/>
        <v>21896</v>
      </c>
      <c r="H815" s="187">
        <v>0.23</v>
      </c>
      <c r="I815" s="187">
        <f t="shared" si="137"/>
        <v>63710</v>
      </c>
      <c r="J815" s="187">
        <f t="shared" si="138"/>
        <v>25898</v>
      </c>
      <c r="K815" s="187">
        <v>0.23</v>
      </c>
      <c r="L815" s="187">
        <f t="shared" si="134"/>
        <v>47794</v>
      </c>
      <c r="M815" s="187">
        <f t="shared" si="135"/>
        <v>113390</v>
      </c>
      <c r="N815" s="187">
        <f t="shared" si="136"/>
        <v>79934.200000000012</v>
      </c>
      <c r="O815" s="187">
        <v>0</v>
      </c>
      <c r="P815" s="187">
        <f t="shared" si="139"/>
        <v>48300</v>
      </c>
      <c r="Q815" s="187">
        <f t="shared" si="140"/>
        <v>55200</v>
      </c>
      <c r="R815" s="187">
        <f t="shared" si="141"/>
        <v>103500</v>
      </c>
      <c r="S815" s="187">
        <f t="shared" si="142"/>
        <v>70044.200000000012</v>
      </c>
    </row>
    <row r="816" spans="1:19" ht="58.5" x14ac:dyDescent="0.5">
      <c r="A816" s="14" t="s">
        <v>16</v>
      </c>
      <c r="B816" s="186">
        <v>807115</v>
      </c>
      <c r="C816" s="15" t="s">
        <v>1822</v>
      </c>
      <c r="D816" s="14"/>
      <c r="E816" s="187">
        <v>2.58</v>
      </c>
      <c r="F816" s="187">
        <f t="shared" si="132"/>
        <v>278640</v>
      </c>
      <c r="G816" s="187">
        <f t="shared" si="133"/>
        <v>122808</v>
      </c>
      <c r="H816" s="187">
        <v>1.29</v>
      </c>
      <c r="I816" s="187">
        <f t="shared" si="137"/>
        <v>357330</v>
      </c>
      <c r="J816" s="187">
        <f t="shared" si="138"/>
        <v>145254</v>
      </c>
      <c r="K816" s="187">
        <v>1.29</v>
      </c>
      <c r="L816" s="187">
        <f t="shared" si="134"/>
        <v>268062</v>
      </c>
      <c r="M816" s="187">
        <f t="shared" si="135"/>
        <v>635970</v>
      </c>
      <c r="N816" s="187">
        <f t="shared" si="136"/>
        <v>448326.6</v>
      </c>
      <c r="O816" s="187">
        <v>0</v>
      </c>
      <c r="P816" s="187">
        <f t="shared" si="139"/>
        <v>270900</v>
      </c>
      <c r="Q816" s="187">
        <f t="shared" si="140"/>
        <v>309600</v>
      </c>
      <c r="R816" s="187">
        <f t="shared" si="141"/>
        <v>580500</v>
      </c>
      <c r="S816" s="187">
        <f t="shared" si="142"/>
        <v>392856.6</v>
      </c>
    </row>
    <row r="817" spans="1:19" ht="39" x14ac:dyDescent="0.5">
      <c r="A817" s="14" t="s">
        <v>16</v>
      </c>
      <c r="B817" s="186">
        <v>807120</v>
      </c>
      <c r="C817" s="15" t="s">
        <v>1823</v>
      </c>
      <c r="D817" s="14"/>
      <c r="E817" s="187">
        <v>4.5</v>
      </c>
      <c r="F817" s="187">
        <f t="shared" si="132"/>
        <v>972000</v>
      </c>
      <c r="G817" s="187">
        <f t="shared" si="133"/>
        <v>428400</v>
      </c>
      <c r="H817" s="187">
        <v>4.5</v>
      </c>
      <c r="I817" s="187">
        <f t="shared" si="137"/>
        <v>0</v>
      </c>
      <c r="J817" s="187">
        <f t="shared" si="138"/>
        <v>0</v>
      </c>
      <c r="K817" s="187"/>
      <c r="L817" s="187">
        <f t="shared" si="134"/>
        <v>428400</v>
      </c>
      <c r="M817" s="187">
        <f t="shared" si="135"/>
        <v>972000</v>
      </c>
      <c r="N817" s="187">
        <f t="shared" si="136"/>
        <v>672120</v>
      </c>
      <c r="O817" s="187">
        <v>0</v>
      </c>
      <c r="P817" s="187">
        <f t="shared" si="139"/>
        <v>945000</v>
      </c>
      <c r="Q817" s="187">
        <f t="shared" si="140"/>
        <v>0</v>
      </c>
      <c r="R817" s="187">
        <f t="shared" si="141"/>
        <v>945000</v>
      </c>
      <c r="S817" s="187">
        <f t="shared" si="142"/>
        <v>645120</v>
      </c>
    </row>
    <row r="818" spans="1:19" ht="39" x14ac:dyDescent="0.5">
      <c r="A818" s="14" t="s">
        <v>16</v>
      </c>
      <c r="B818" s="186">
        <v>807125</v>
      </c>
      <c r="C818" s="15" t="s">
        <v>1824</v>
      </c>
      <c r="D818" s="14"/>
      <c r="E818" s="187">
        <v>7.5</v>
      </c>
      <c r="F818" s="187">
        <f t="shared" si="132"/>
        <v>1188000</v>
      </c>
      <c r="G818" s="187">
        <f t="shared" si="133"/>
        <v>523600</v>
      </c>
      <c r="H818" s="187">
        <v>5.5</v>
      </c>
      <c r="I818" s="187">
        <f t="shared" si="137"/>
        <v>554000</v>
      </c>
      <c r="J818" s="187">
        <f t="shared" si="138"/>
        <v>225200</v>
      </c>
      <c r="K818" s="187">
        <v>2</v>
      </c>
      <c r="L818" s="187">
        <f t="shared" si="134"/>
        <v>748800</v>
      </c>
      <c r="M818" s="187">
        <f t="shared" si="135"/>
        <v>1742000</v>
      </c>
      <c r="N818" s="187">
        <f t="shared" si="136"/>
        <v>1217840</v>
      </c>
      <c r="O818" s="187">
        <v>0</v>
      </c>
      <c r="P818" s="187">
        <f t="shared" si="139"/>
        <v>1155000</v>
      </c>
      <c r="Q818" s="187">
        <f t="shared" si="140"/>
        <v>480000</v>
      </c>
      <c r="R818" s="187">
        <f t="shared" si="141"/>
        <v>1635000</v>
      </c>
      <c r="S818" s="187">
        <f t="shared" si="142"/>
        <v>1110840</v>
      </c>
    </row>
    <row r="819" spans="1:19" ht="19.5" x14ac:dyDescent="0.5">
      <c r="A819" s="14" t="s">
        <v>16</v>
      </c>
      <c r="B819" s="186">
        <v>807130</v>
      </c>
      <c r="C819" s="15" t="s">
        <v>1825</v>
      </c>
      <c r="D819" s="14"/>
      <c r="E819" s="187">
        <v>10.6</v>
      </c>
      <c r="F819" s="187">
        <f t="shared" si="132"/>
        <v>1728000</v>
      </c>
      <c r="G819" s="187">
        <f t="shared" si="133"/>
        <v>761600</v>
      </c>
      <c r="H819" s="187">
        <v>8</v>
      </c>
      <c r="I819" s="187">
        <f t="shared" si="137"/>
        <v>720200</v>
      </c>
      <c r="J819" s="187">
        <f t="shared" si="138"/>
        <v>292760</v>
      </c>
      <c r="K819" s="187">
        <v>2.6</v>
      </c>
      <c r="L819" s="187">
        <f t="shared" si="134"/>
        <v>1054360</v>
      </c>
      <c r="M819" s="187">
        <f t="shared" si="135"/>
        <v>2448200</v>
      </c>
      <c r="N819" s="187">
        <f t="shared" si="136"/>
        <v>1710148</v>
      </c>
      <c r="O819" s="187">
        <v>0</v>
      </c>
      <c r="P819" s="187">
        <f t="shared" si="139"/>
        <v>1680000</v>
      </c>
      <c r="Q819" s="187">
        <f t="shared" si="140"/>
        <v>624000</v>
      </c>
      <c r="R819" s="187">
        <f t="shared" si="141"/>
        <v>2304000</v>
      </c>
      <c r="S819" s="187">
        <f t="shared" si="142"/>
        <v>1565948</v>
      </c>
    </row>
    <row r="820" spans="1:19" ht="39" x14ac:dyDescent="0.5">
      <c r="A820" s="14" t="s">
        <v>16</v>
      </c>
      <c r="B820" s="186">
        <v>807135</v>
      </c>
      <c r="C820" s="15" t="s">
        <v>1826</v>
      </c>
      <c r="D820" s="14"/>
      <c r="E820" s="187">
        <v>5.2</v>
      </c>
      <c r="F820" s="187">
        <f t="shared" si="132"/>
        <v>799200</v>
      </c>
      <c r="G820" s="187">
        <f t="shared" si="133"/>
        <v>352240</v>
      </c>
      <c r="H820" s="187">
        <v>3.7</v>
      </c>
      <c r="I820" s="187">
        <f t="shared" si="137"/>
        <v>415500</v>
      </c>
      <c r="J820" s="187">
        <f t="shared" si="138"/>
        <v>168900</v>
      </c>
      <c r="K820" s="187">
        <v>1.5</v>
      </c>
      <c r="L820" s="187">
        <f t="shared" si="134"/>
        <v>521140</v>
      </c>
      <c r="M820" s="187">
        <f t="shared" si="135"/>
        <v>1214700</v>
      </c>
      <c r="N820" s="187">
        <f t="shared" si="136"/>
        <v>849902</v>
      </c>
      <c r="O820" s="187">
        <v>0</v>
      </c>
      <c r="P820" s="187">
        <f t="shared" si="139"/>
        <v>777000</v>
      </c>
      <c r="Q820" s="187">
        <f t="shared" si="140"/>
        <v>360000</v>
      </c>
      <c r="R820" s="187">
        <f t="shared" si="141"/>
        <v>1137000</v>
      </c>
      <c r="S820" s="187">
        <f t="shared" si="142"/>
        <v>772202</v>
      </c>
    </row>
    <row r="821" spans="1:19" ht="58.5" x14ac:dyDescent="0.5">
      <c r="A821" s="14" t="s">
        <v>16</v>
      </c>
      <c r="B821" s="186">
        <v>807140</v>
      </c>
      <c r="C821" s="15" t="s">
        <v>1827</v>
      </c>
      <c r="D821" s="14"/>
      <c r="E821" s="187">
        <v>4.2</v>
      </c>
      <c r="F821" s="187">
        <f t="shared" si="132"/>
        <v>540000</v>
      </c>
      <c r="G821" s="187">
        <f t="shared" si="133"/>
        <v>238000</v>
      </c>
      <c r="H821" s="187">
        <v>2.5</v>
      </c>
      <c r="I821" s="187">
        <f t="shared" si="137"/>
        <v>470900</v>
      </c>
      <c r="J821" s="187">
        <f t="shared" si="138"/>
        <v>191420</v>
      </c>
      <c r="K821" s="187">
        <v>1.7</v>
      </c>
      <c r="L821" s="187">
        <f t="shared" si="134"/>
        <v>429420</v>
      </c>
      <c r="M821" s="187">
        <f t="shared" si="135"/>
        <v>1010900</v>
      </c>
      <c r="N821" s="187">
        <f t="shared" si="136"/>
        <v>710306</v>
      </c>
      <c r="O821" s="187">
        <v>0</v>
      </c>
      <c r="P821" s="187">
        <f t="shared" si="139"/>
        <v>525000</v>
      </c>
      <c r="Q821" s="187">
        <f t="shared" si="140"/>
        <v>408000</v>
      </c>
      <c r="R821" s="187">
        <f t="shared" si="141"/>
        <v>933000</v>
      </c>
      <c r="S821" s="187">
        <f t="shared" si="142"/>
        <v>632406</v>
      </c>
    </row>
    <row r="822" spans="1:19" ht="58.5" x14ac:dyDescent="0.5">
      <c r="A822" s="14" t="s">
        <v>16</v>
      </c>
      <c r="B822" s="186">
        <v>807145</v>
      </c>
      <c r="C822" s="15" t="s">
        <v>1828</v>
      </c>
      <c r="D822" s="14"/>
      <c r="E822" s="187">
        <v>2.5</v>
      </c>
      <c r="F822" s="187">
        <f t="shared" si="132"/>
        <v>270000</v>
      </c>
      <c r="G822" s="187">
        <f t="shared" si="133"/>
        <v>119000</v>
      </c>
      <c r="H822" s="187">
        <v>1.25</v>
      </c>
      <c r="I822" s="187">
        <f t="shared" si="137"/>
        <v>346250</v>
      </c>
      <c r="J822" s="187">
        <f t="shared" si="138"/>
        <v>140750</v>
      </c>
      <c r="K822" s="187">
        <v>1.25</v>
      </c>
      <c r="L822" s="187">
        <f t="shared" si="134"/>
        <v>259750</v>
      </c>
      <c r="M822" s="187">
        <f t="shared" si="135"/>
        <v>616250</v>
      </c>
      <c r="N822" s="187">
        <f t="shared" si="136"/>
        <v>434425</v>
      </c>
      <c r="O822" s="187">
        <v>0</v>
      </c>
      <c r="P822" s="187">
        <f t="shared" si="139"/>
        <v>262500</v>
      </c>
      <c r="Q822" s="187">
        <f t="shared" si="140"/>
        <v>300000</v>
      </c>
      <c r="R822" s="187">
        <f t="shared" si="141"/>
        <v>562500</v>
      </c>
      <c r="S822" s="187">
        <f t="shared" si="142"/>
        <v>380675</v>
      </c>
    </row>
    <row r="823" spans="1:19" ht="19.5" x14ac:dyDescent="0.5">
      <c r="A823" s="14" t="s">
        <v>16</v>
      </c>
      <c r="B823" s="186">
        <v>807150</v>
      </c>
      <c r="C823" s="15" t="s">
        <v>1829</v>
      </c>
      <c r="D823" s="14"/>
      <c r="E823" s="187">
        <v>12</v>
      </c>
      <c r="F823" s="187">
        <f t="shared" si="132"/>
        <v>864000</v>
      </c>
      <c r="G823" s="187">
        <f t="shared" si="133"/>
        <v>380800</v>
      </c>
      <c r="H823" s="187">
        <v>4</v>
      </c>
      <c r="I823" s="187">
        <f t="shared" si="137"/>
        <v>2216000</v>
      </c>
      <c r="J823" s="187">
        <f t="shared" si="138"/>
        <v>900800</v>
      </c>
      <c r="K823" s="187">
        <v>8</v>
      </c>
      <c r="L823" s="187">
        <f t="shared" si="134"/>
        <v>1281600</v>
      </c>
      <c r="M823" s="187">
        <f t="shared" si="135"/>
        <v>3080000</v>
      </c>
      <c r="N823" s="187">
        <f t="shared" si="136"/>
        <v>2182880</v>
      </c>
      <c r="O823" s="187">
        <v>0</v>
      </c>
      <c r="P823" s="187">
        <f t="shared" si="139"/>
        <v>840000</v>
      </c>
      <c r="Q823" s="187">
        <f t="shared" si="140"/>
        <v>1920000</v>
      </c>
      <c r="R823" s="187">
        <f t="shared" si="141"/>
        <v>2760000</v>
      </c>
      <c r="S823" s="187">
        <f t="shared" si="142"/>
        <v>1862880</v>
      </c>
    </row>
    <row r="824" spans="1:19" ht="19.5" x14ac:dyDescent="0.5">
      <c r="A824" s="14" t="s">
        <v>16</v>
      </c>
      <c r="B824" s="186">
        <v>807155</v>
      </c>
      <c r="C824" s="15" t="s">
        <v>1830</v>
      </c>
      <c r="D824" s="14"/>
      <c r="E824" s="187">
        <v>15</v>
      </c>
      <c r="F824" s="187">
        <f t="shared" si="132"/>
        <v>1080000</v>
      </c>
      <c r="G824" s="187">
        <f t="shared" si="133"/>
        <v>476000</v>
      </c>
      <c r="H824" s="187">
        <v>5</v>
      </c>
      <c r="I824" s="187">
        <f t="shared" si="137"/>
        <v>2770000</v>
      </c>
      <c r="J824" s="187">
        <f t="shared" si="138"/>
        <v>1126000</v>
      </c>
      <c r="K824" s="187">
        <v>10</v>
      </c>
      <c r="L824" s="187">
        <f t="shared" si="134"/>
        <v>1602000</v>
      </c>
      <c r="M824" s="187">
        <f t="shared" si="135"/>
        <v>3850000</v>
      </c>
      <c r="N824" s="187">
        <f t="shared" si="136"/>
        <v>2728600</v>
      </c>
      <c r="O824" s="187">
        <v>0</v>
      </c>
      <c r="P824" s="187">
        <f t="shared" si="139"/>
        <v>1050000</v>
      </c>
      <c r="Q824" s="187">
        <f t="shared" si="140"/>
        <v>2400000</v>
      </c>
      <c r="R824" s="187">
        <f t="shared" si="141"/>
        <v>3450000</v>
      </c>
      <c r="S824" s="187">
        <f t="shared" si="142"/>
        <v>2328600</v>
      </c>
    </row>
    <row r="825" spans="1:19" ht="39" x14ac:dyDescent="0.5">
      <c r="A825" s="14" t="s">
        <v>16</v>
      </c>
      <c r="B825" s="186">
        <v>807160</v>
      </c>
      <c r="C825" s="15" t="s">
        <v>1831</v>
      </c>
      <c r="D825" s="14"/>
      <c r="E825" s="187">
        <v>0.4</v>
      </c>
      <c r="F825" s="187">
        <f t="shared" si="132"/>
        <v>43200</v>
      </c>
      <c r="G825" s="187">
        <f t="shared" si="133"/>
        <v>19040</v>
      </c>
      <c r="H825" s="187">
        <v>0.2</v>
      </c>
      <c r="I825" s="187">
        <f t="shared" si="137"/>
        <v>55400</v>
      </c>
      <c r="J825" s="187">
        <f t="shared" si="138"/>
        <v>22520</v>
      </c>
      <c r="K825" s="187">
        <v>0.2</v>
      </c>
      <c r="L825" s="187">
        <f t="shared" si="134"/>
        <v>41560</v>
      </c>
      <c r="M825" s="187">
        <f t="shared" si="135"/>
        <v>98600</v>
      </c>
      <c r="N825" s="187">
        <f t="shared" si="136"/>
        <v>69508</v>
      </c>
      <c r="O825" s="187">
        <v>0</v>
      </c>
      <c r="P825" s="187">
        <f t="shared" si="139"/>
        <v>42000</v>
      </c>
      <c r="Q825" s="187">
        <f t="shared" si="140"/>
        <v>48000</v>
      </c>
      <c r="R825" s="187">
        <f t="shared" si="141"/>
        <v>90000</v>
      </c>
      <c r="S825" s="187">
        <f t="shared" si="142"/>
        <v>60908</v>
      </c>
    </row>
    <row r="826" spans="1:19" ht="78" x14ac:dyDescent="0.5">
      <c r="A826" s="14" t="s">
        <v>16</v>
      </c>
      <c r="B826" s="186">
        <v>807161</v>
      </c>
      <c r="C826" s="15" t="s">
        <v>1832</v>
      </c>
      <c r="D826" s="14"/>
      <c r="E826" s="187">
        <v>2</v>
      </c>
      <c r="F826" s="187">
        <f t="shared" si="132"/>
        <v>270000</v>
      </c>
      <c r="G826" s="187">
        <f t="shared" si="133"/>
        <v>119000</v>
      </c>
      <c r="H826" s="187">
        <v>1.25</v>
      </c>
      <c r="I826" s="187">
        <f t="shared" si="137"/>
        <v>207750</v>
      </c>
      <c r="J826" s="187">
        <f t="shared" si="138"/>
        <v>84450</v>
      </c>
      <c r="K826" s="187">
        <v>0.75</v>
      </c>
      <c r="L826" s="187">
        <f t="shared" si="134"/>
        <v>203450</v>
      </c>
      <c r="M826" s="187">
        <f t="shared" si="135"/>
        <v>477750</v>
      </c>
      <c r="N826" s="187">
        <f t="shared" si="136"/>
        <v>335335</v>
      </c>
      <c r="O826" s="187">
        <v>0</v>
      </c>
      <c r="P826" s="187">
        <f t="shared" si="139"/>
        <v>262500</v>
      </c>
      <c r="Q826" s="187">
        <f t="shared" si="140"/>
        <v>180000</v>
      </c>
      <c r="R826" s="187">
        <f t="shared" si="141"/>
        <v>442500</v>
      </c>
      <c r="S826" s="187">
        <f t="shared" si="142"/>
        <v>300085</v>
      </c>
    </row>
    <row r="827" spans="1:19" ht="58.5" x14ac:dyDescent="0.5">
      <c r="A827" s="14" t="s">
        <v>16</v>
      </c>
      <c r="B827" s="186">
        <v>807162</v>
      </c>
      <c r="C827" s="15" t="s">
        <v>1833</v>
      </c>
      <c r="D827" s="14"/>
      <c r="E827" s="187">
        <v>2</v>
      </c>
      <c r="F827" s="187">
        <f t="shared" si="132"/>
        <v>270000</v>
      </c>
      <c r="G827" s="187">
        <f t="shared" si="133"/>
        <v>119000</v>
      </c>
      <c r="H827" s="187">
        <v>1.25</v>
      </c>
      <c r="I827" s="187">
        <f t="shared" si="137"/>
        <v>207750</v>
      </c>
      <c r="J827" s="187">
        <f t="shared" si="138"/>
        <v>84450</v>
      </c>
      <c r="K827" s="187">
        <v>0.75</v>
      </c>
      <c r="L827" s="187">
        <f t="shared" si="134"/>
        <v>203450</v>
      </c>
      <c r="M827" s="187">
        <f t="shared" si="135"/>
        <v>477750</v>
      </c>
      <c r="N827" s="187">
        <f t="shared" si="136"/>
        <v>335335</v>
      </c>
      <c r="O827" s="187">
        <v>0</v>
      </c>
      <c r="P827" s="187">
        <f t="shared" si="139"/>
        <v>262500</v>
      </c>
      <c r="Q827" s="187">
        <f t="shared" si="140"/>
        <v>180000</v>
      </c>
      <c r="R827" s="187">
        <f t="shared" si="141"/>
        <v>442500</v>
      </c>
      <c r="S827" s="187">
        <f t="shared" si="142"/>
        <v>300085</v>
      </c>
    </row>
    <row r="828" spans="1:19" ht="78" x14ac:dyDescent="0.5">
      <c r="A828" s="14" t="s">
        <v>16</v>
      </c>
      <c r="B828" s="186">
        <v>807163</v>
      </c>
      <c r="C828" s="15" t="s">
        <v>1834</v>
      </c>
      <c r="D828" s="14"/>
      <c r="E828" s="187">
        <v>2</v>
      </c>
      <c r="F828" s="187">
        <f t="shared" si="132"/>
        <v>270000</v>
      </c>
      <c r="G828" s="187">
        <f t="shared" si="133"/>
        <v>119000</v>
      </c>
      <c r="H828" s="187">
        <v>1.25</v>
      </c>
      <c r="I828" s="187">
        <f t="shared" si="137"/>
        <v>207750</v>
      </c>
      <c r="J828" s="187">
        <f t="shared" si="138"/>
        <v>84450</v>
      </c>
      <c r="K828" s="187">
        <v>0.75</v>
      </c>
      <c r="L828" s="187">
        <f t="shared" si="134"/>
        <v>203450</v>
      </c>
      <c r="M828" s="187">
        <f t="shared" si="135"/>
        <v>477750</v>
      </c>
      <c r="N828" s="187">
        <f t="shared" si="136"/>
        <v>335335</v>
      </c>
      <c r="O828" s="187">
        <v>0</v>
      </c>
      <c r="P828" s="187">
        <f t="shared" si="139"/>
        <v>262500</v>
      </c>
      <c r="Q828" s="187">
        <f t="shared" si="140"/>
        <v>180000</v>
      </c>
      <c r="R828" s="187">
        <f t="shared" si="141"/>
        <v>442500</v>
      </c>
      <c r="S828" s="187">
        <f t="shared" si="142"/>
        <v>300085</v>
      </c>
    </row>
    <row r="829" spans="1:19" ht="78" x14ac:dyDescent="0.5">
      <c r="A829" s="14" t="s">
        <v>16</v>
      </c>
      <c r="B829" s="186">
        <v>807164</v>
      </c>
      <c r="C829" s="15" t="s">
        <v>1835</v>
      </c>
      <c r="D829" s="14"/>
      <c r="E829" s="187">
        <v>2</v>
      </c>
      <c r="F829" s="187">
        <f t="shared" si="132"/>
        <v>270000</v>
      </c>
      <c r="G829" s="187">
        <f t="shared" si="133"/>
        <v>119000</v>
      </c>
      <c r="H829" s="187">
        <v>1.25</v>
      </c>
      <c r="I829" s="187">
        <f t="shared" si="137"/>
        <v>207750</v>
      </c>
      <c r="J829" s="187">
        <f t="shared" si="138"/>
        <v>84450</v>
      </c>
      <c r="K829" s="187">
        <v>0.75</v>
      </c>
      <c r="L829" s="187">
        <f t="shared" si="134"/>
        <v>203450</v>
      </c>
      <c r="M829" s="187">
        <f t="shared" si="135"/>
        <v>477750</v>
      </c>
      <c r="N829" s="187">
        <f t="shared" si="136"/>
        <v>335335</v>
      </c>
      <c r="O829" s="187">
        <v>0</v>
      </c>
      <c r="P829" s="187">
        <f t="shared" si="139"/>
        <v>262500</v>
      </c>
      <c r="Q829" s="187">
        <f t="shared" si="140"/>
        <v>180000</v>
      </c>
      <c r="R829" s="187">
        <f t="shared" si="141"/>
        <v>442500</v>
      </c>
      <c r="S829" s="187">
        <f t="shared" si="142"/>
        <v>300085</v>
      </c>
    </row>
    <row r="830" spans="1:19" ht="78" x14ac:dyDescent="0.5">
      <c r="A830" s="14" t="s">
        <v>16</v>
      </c>
      <c r="B830" s="186">
        <v>807165</v>
      </c>
      <c r="C830" s="15" t="s">
        <v>1836</v>
      </c>
      <c r="D830" s="14"/>
      <c r="E830" s="187">
        <v>2</v>
      </c>
      <c r="F830" s="187">
        <f t="shared" si="132"/>
        <v>270000</v>
      </c>
      <c r="G830" s="187">
        <f t="shared" si="133"/>
        <v>119000</v>
      </c>
      <c r="H830" s="187">
        <v>1.25</v>
      </c>
      <c r="I830" s="187">
        <f t="shared" si="137"/>
        <v>207750</v>
      </c>
      <c r="J830" s="187">
        <f t="shared" si="138"/>
        <v>84450</v>
      </c>
      <c r="K830" s="187">
        <v>0.75</v>
      </c>
      <c r="L830" s="187">
        <f t="shared" si="134"/>
        <v>203450</v>
      </c>
      <c r="M830" s="187">
        <f t="shared" si="135"/>
        <v>477750</v>
      </c>
      <c r="N830" s="187">
        <f t="shared" si="136"/>
        <v>335335</v>
      </c>
      <c r="O830" s="187">
        <v>0</v>
      </c>
      <c r="P830" s="187">
        <f t="shared" si="139"/>
        <v>262500</v>
      </c>
      <c r="Q830" s="187">
        <f t="shared" si="140"/>
        <v>180000</v>
      </c>
      <c r="R830" s="187">
        <f t="shared" si="141"/>
        <v>442500</v>
      </c>
      <c r="S830" s="187">
        <f t="shared" si="142"/>
        <v>300085</v>
      </c>
    </row>
    <row r="831" spans="1:19" ht="78" x14ac:dyDescent="0.5">
      <c r="A831" s="14" t="s">
        <v>16</v>
      </c>
      <c r="B831" s="186">
        <v>807166</v>
      </c>
      <c r="C831" s="15" t="s">
        <v>1837</v>
      </c>
      <c r="D831" s="14"/>
      <c r="E831" s="187">
        <v>2</v>
      </c>
      <c r="F831" s="187">
        <f t="shared" si="132"/>
        <v>270000</v>
      </c>
      <c r="G831" s="187">
        <f t="shared" si="133"/>
        <v>119000</v>
      </c>
      <c r="H831" s="187">
        <v>1.25</v>
      </c>
      <c r="I831" s="187">
        <f t="shared" si="137"/>
        <v>207750</v>
      </c>
      <c r="J831" s="187">
        <f t="shared" si="138"/>
        <v>84450</v>
      </c>
      <c r="K831" s="187">
        <v>0.75</v>
      </c>
      <c r="L831" s="187">
        <f t="shared" si="134"/>
        <v>203450</v>
      </c>
      <c r="M831" s="187">
        <f t="shared" si="135"/>
        <v>477750</v>
      </c>
      <c r="N831" s="187">
        <f t="shared" si="136"/>
        <v>335335</v>
      </c>
      <c r="O831" s="187">
        <v>0</v>
      </c>
      <c r="P831" s="187">
        <f t="shared" si="139"/>
        <v>262500</v>
      </c>
      <c r="Q831" s="187">
        <f t="shared" si="140"/>
        <v>180000</v>
      </c>
      <c r="R831" s="187">
        <f t="shared" si="141"/>
        <v>442500</v>
      </c>
      <c r="S831" s="187">
        <f t="shared" si="142"/>
        <v>300085</v>
      </c>
    </row>
    <row r="832" spans="1:19" ht="78" x14ac:dyDescent="0.5">
      <c r="A832" s="14" t="s">
        <v>16</v>
      </c>
      <c r="B832" s="186">
        <v>807167</v>
      </c>
      <c r="C832" s="15" t="s">
        <v>1838</v>
      </c>
      <c r="D832" s="14"/>
      <c r="E832" s="187">
        <v>2</v>
      </c>
      <c r="F832" s="187">
        <f t="shared" si="132"/>
        <v>270000</v>
      </c>
      <c r="G832" s="187">
        <f t="shared" si="133"/>
        <v>119000</v>
      </c>
      <c r="H832" s="187">
        <v>1.25</v>
      </c>
      <c r="I832" s="187">
        <f t="shared" si="137"/>
        <v>207750</v>
      </c>
      <c r="J832" s="187">
        <f t="shared" si="138"/>
        <v>84450</v>
      </c>
      <c r="K832" s="187">
        <v>0.75</v>
      </c>
      <c r="L832" s="187">
        <f t="shared" si="134"/>
        <v>203450</v>
      </c>
      <c r="M832" s="187">
        <f t="shared" si="135"/>
        <v>477750</v>
      </c>
      <c r="N832" s="187">
        <f t="shared" si="136"/>
        <v>335335</v>
      </c>
      <c r="O832" s="187">
        <v>0</v>
      </c>
      <c r="P832" s="187">
        <f t="shared" si="139"/>
        <v>262500</v>
      </c>
      <c r="Q832" s="187">
        <f t="shared" si="140"/>
        <v>180000</v>
      </c>
      <c r="R832" s="187">
        <f t="shared" si="141"/>
        <v>442500</v>
      </c>
      <c r="S832" s="187">
        <f t="shared" si="142"/>
        <v>300085</v>
      </c>
    </row>
    <row r="833" spans="1:19" ht="78" x14ac:dyDescent="0.5">
      <c r="A833" s="14" t="s">
        <v>16</v>
      </c>
      <c r="B833" s="186">
        <v>807168</v>
      </c>
      <c r="C833" s="15" t="s">
        <v>1839</v>
      </c>
      <c r="D833" s="14"/>
      <c r="E833" s="187">
        <v>2</v>
      </c>
      <c r="F833" s="187">
        <f t="shared" si="132"/>
        <v>270000</v>
      </c>
      <c r="G833" s="187">
        <f t="shared" si="133"/>
        <v>119000</v>
      </c>
      <c r="H833" s="187">
        <v>1.25</v>
      </c>
      <c r="I833" s="187">
        <f t="shared" si="137"/>
        <v>207750</v>
      </c>
      <c r="J833" s="187">
        <f t="shared" si="138"/>
        <v>84450</v>
      </c>
      <c r="K833" s="187">
        <v>0.75</v>
      </c>
      <c r="L833" s="187">
        <f t="shared" si="134"/>
        <v>203450</v>
      </c>
      <c r="M833" s="187">
        <f t="shared" si="135"/>
        <v>477750</v>
      </c>
      <c r="N833" s="187">
        <f t="shared" si="136"/>
        <v>335335</v>
      </c>
      <c r="O833" s="187">
        <v>0</v>
      </c>
      <c r="P833" s="187">
        <f t="shared" si="139"/>
        <v>262500</v>
      </c>
      <c r="Q833" s="187">
        <f t="shared" si="140"/>
        <v>180000</v>
      </c>
      <c r="R833" s="187">
        <f t="shared" si="141"/>
        <v>442500</v>
      </c>
      <c r="S833" s="187">
        <f t="shared" si="142"/>
        <v>300085</v>
      </c>
    </row>
    <row r="834" spans="1:19" ht="58.5" x14ac:dyDescent="0.5">
      <c r="A834" s="14" t="s">
        <v>16</v>
      </c>
      <c r="B834" s="186">
        <v>807169</v>
      </c>
      <c r="C834" s="15" t="s">
        <v>1840</v>
      </c>
      <c r="D834" s="14"/>
      <c r="E834" s="187">
        <v>2</v>
      </c>
      <c r="F834" s="187">
        <f t="shared" si="132"/>
        <v>270000</v>
      </c>
      <c r="G834" s="187">
        <f t="shared" si="133"/>
        <v>119000</v>
      </c>
      <c r="H834" s="187">
        <v>1.25</v>
      </c>
      <c r="I834" s="187">
        <f t="shared" si="137"/>
        <v>207750</v>
      </c>
      <c r="J834" s="187">
        <f t="shared" si="138"/>
        <v>84450</v>
      </c>
      <c r="K834" s="187">
        <v>0.75</v>
      </c>
      <c r="L834" s="187">
        <f t="shared" si="134"/>
        <v>203450</v>
      </c>
      <c r="M834" s="187">
        <f t="shared" si="135"/>
        <v>477750</v>
      </c>
      <c r="N834" s="187">
        <f t="shared" si="136"/>
        <v>335335</v>
      </c>
      <c r="O834" s="187">
        <v>0</v>
      </c>
      <c r="P834" s="187">
        <f t="shared" si="139"/>
        <v>262500</v>
      </c>
      <c r="Q834" s="187">
        <f t="shared" si="140"/>
        <v>180000</v>
      </c>
      <c r="R834" s="187">
        <f t="shared" si="141"/>
        <v>442500</v>
      </c>
      <c r="S834" s="187">
        <f t="shared" si="142"/>
        <v>300085</v>
      </c>
    </row>
    <row r="835" spans="1:19" ht="78" x14ac:dyDescent="0.5">
      <c r="A835" s="14" t="s">
        <v>16</v>
      </c>
      <c r="B835" s="186">
        <v>807170</v>
      </c>
      <c r="C835" s="15" t="s">
        <v>1841</v>
      </c>
      <c r="D835" s="14"/>
      <c r="E835" s="187">
        <v>2</v>
      </c>
      <c r="F835" s="187">
        <f t="shared" ref="F835:F898" si="143">H835*216000</f>
        <v>270000</v>
      </c>
      <c r="G835" s="187">
        <f t="shared" ref="G835:G898" si="144">H835*95200</f>
        <v>119000</v>
      </c>
      <c r="H835" s="187">
        <v>1.25</v>
      </c>
      <c r="I835" s="187">
        <f t="shared" si="137"/>
        <v>207750</v>
      </c>
      <c r="J835" s="187">
        <f t="shared" si="138"/>
        <v>84450</v>
      </c>
      <c r="K835" s="187">
        <v>0.75</v>
      </c>
      <c r="L835" s="187">
        <f t="shared" ref="L835:L898" si="145">J835+G835</f>
        <v>203450</v>
      </c>
      <c r="M835" s="187">
        <f t="shared" ref="M835:M898" si="146">I835+F835</f>
        <v>477750</v>
      </c>
      <c r="N835" s="187">
        <f t="shared" ref="N835:N898" si="147">M835-(L835*70%)</f>
        <v>335335</v>
      </c>
      <c r="O835" s="187">
        <v>0</v>
      </c>
      <c r="P835" s="187">
        <f t="shared" si="139"/>
        <v>262500</v>
      </c>
      <c r="Q835" s="187">
        <f t="shared" si="140"/>
        <v>180000</v>
      </c>
      <c r="R835" s="187">
        <f t="shared" si="141"/>
        <v>442500</v>
      </c>
      <c r="S835" s="187">
        <f t="shared" si="142"/>
        <v>300085</v>
      </c>
    </row>
    <row r="836" spans="1:19" ht="78" x14ac:dyDescent="0.5">
      <c r="A836" s="14" t="s">
        <v>16</v>
      </c>
      <c r="B836" s="186">
        <v>807171</v>
      </c>
      <c r="C836" s="15" t="s">
        <v>1842</v>
      </c>
      <c r="D836" s="14"/>
      <c r="E836" s="187">
        <v>2</v>
      </c>
      <c r="F836" s="187">
        <f t="shared" si="143"/>
        <v>270000</v>
      </c>
      <c r="G836" s="187">
        <f t="shared" si="144"/>
        <v>119000</v>
      </c>
      <c r="H836" s="187">
        <v>1.25</v>
      </c>
      <c r="I836" s="187">
        <f t="shared" ref="I836:I899" si="148">K836*277000</f>
        <v>207750</v>
      </c>
      <c r="J836" s="187">
        <f t="shared" ref="J836:J899" si="149">112600*K836</f>
        <v>84450</v>
      </c>
      <c r="K836" s="187">
        <v>0.75</v>
      </c>
      <c r="L836" s="187">
        <f t="shared" si="145"/>
        <v>203450</v>
      </c>
      <c r="M836" s="187">
        <f t="shared" si="146"/>
        <v>477750</v>
      </c>
      <c r="N836" s="187">
        <f t="shared" si="147"/>
        <v>335335</v>
      </c>
      <c r="O836" s="187">
        <v>0</v>
      </c>
      <c r="P836" s="187">
        <f t="shared" ref="P836:P899" si="150">H836*210000</f>
        <v>262500</v>
      </c>
      <c r="Q836" s="187">
        <f t="shared" ref="Q836:Q899" si="151">K836*240000</f>
        <v>180000</v>
      </c>
      <c r="R836" s="187">
        <f t="shared" ref="R836:R899" si="152">P836+Q836</f>
        <v>442500</v>
      </c>
      <c r="S836" s="187">
        <f t="shared" ref="S836:S899" si="153">R836-(L836*70%)</f>
        <v>300085</v>
      </c>
    </row>
    <row r="837" spans="1:19" ht="78" x14ac:dyDescent="0.5">
      <c r="A837" s="14" t="s">
        <v>16</v>
      </c>
      <c r="B837" s="186">
        <v>807172</v>
      </c>
      <c r="C837" s="15" t="s">
        <v>1843</v>
      </c>
      <c r="D837" s="14"/>
      <c r="E837" s="187">
        <v>2</v>
      </c>
      <c r="F837" s="187">
        <f t="shared" si="143"/>
        <v>270000</v>
      </c>
      <c r="G837" s="187">
        <f t="shared" si="144"/>
        <v>119000</v>
      </c>
      <c r="H837" s="187">
        <v>1.25</v>
      </c>
      <c r="I837" s="187">
        <f t="shared" si="148"/>
        <v>207750</v>
      </c>
      <c r="J837" s="187">
        <f t="shared" si="149"/>
        <v>84450</v>
      </c>
      <c r="K837" s="187">
        <v>0.75</v>
      </c>
      <c r="L837" s="187">
        <f t="shared" si="145"/>
        <v>203450</v>
      </c>
      <c r="M837" s="187">
        <f t="shared" si="146"/>
        <v>477750</v>
      </c>
      <c r="N837" s="187">
        <f t="shared" si="147"/>
        <v>335335</v>
      </c>
      <c r="O837" s="187">
        <v>0</v>
      </c>
      <c r="P837" s="187">
        <f t="shared" si="150"/>
        <v>262500</v>
      </c>
      <c r="Q837" s="187">
        <f t="shared" si="151"/>
        <v>180000</v>
      </c>
      <c r="R837" s="187">
        <f t="shared" si="152"/>
        <v>442500</v>
      </c>
      <c r="S837" s="187">
        <f t="shared" si="153"/>
        <v>300085</v>
      </c>
    </row>
    <row r="838" spans="1:19" ht="78" x14ac:dyDescent="0.5">
      <c r="A838" s="14" t="s">
        <v>16</v>
      </c>
      <c r="B838" s="186">
        <v>807173</v>
      </c>
      <c r="C838" s="15" t="s">
        <v>1844</v>
      </c>
      <c r="D838" s="14"/>
      <c r="E838" s="187">
        <v>2</v>
      </c>
      <c r="F838" s="187">
        <f t="shared" si="143"/>
        <v>270000</v>
      </c>
      <c r="G838" s="187">
        <f t="shared" si="144"/>
        <v>119000</v>
      </c>
      <c r="H838" s="187">
        <v>1.25</v>
      </c>
      <c r="I838" s="187">
        <f t="shared" si="148"/>
        <v>207750</v>
      </c>
      <c r="J838" s="187">
        <f t="shared" si="149"/>
        <v>84450</v>
      </c>
      <c r="K838" s="187">
        <v>0.75</v>
      </c>
      <c r="L838" s="187">
        <f t="shared" si="145"/>
        <v>203450</v>
      </c>
      <c r="M838" s="187">
        <f t="shared" si="146"/>
        <v>477750</v>
      </c>
      <c r="N838" s="187">
        <f t="shared" si="147"/>
        <v>335335</v>
      </c>
      <c r="O838" s="187">
        <v>0</v>
      </c>
      <c r="P838" s="187">
        <f t="shared" si="150"/>
        <v>262500</v>
      </c>
      <c r="Q838" s="187">
        <f t="shared" si="151"/>
        <v>180000</v>
      </c>
      <c r="R838" s="187">
        <f t="shared" si="152"/>
        <v>442500</v>
      </c>
      <c r="S838" s="187">
        <f t="shared" si="153"/>
        <v>300085</v>
      </c>
    </row>
    <row r="839" spans="1:19" ht="78" x14ac:dyDescent="0.5">
      <c r="A839" s="14" t="s">
        <v>16</v>
      </c>
      <c r="B839" s="186">
        <v>807174</v>
      </c>
      <c r="C839" s="15" t="s">
        <v>1845</v>
      </c>
      <c r="D839" s="14"/>
      <c r="E839" s="187">
        <v>2</v>
      </c>
      <c r="F839" s="187">
        <f t="shared" si="143"/>
        <v>270000</v>
      </c>
      <c r="G839" s="187">
        <f t="shared" si="144"/>
        <v>119000</v>
      </c>
      <c r="H839" s="187">
        <v>1.25</v>
      </c>
      <c r="I839" s="187">
        <f t="shared" si="148"/>
        <v>207750</v>
      </c>
      <c r="J839" s="187">
        <f t="shared" si="149"/>
        <v>84450</v>
      </c>
      <c r="K839" s="187">
        <v>0.75</v>
      </c>
      <c r="L839" s="187">
        <f t="shared" si="145"/>
        <v>203450</v>
      </c>
      <c r="M839" s="187">
        <f t="shared" si="146"/>
        <v>477750</v>
      </c>
      <c r="N839" s="187">
        <f t="shared" si="147"/>
        <v>335335</v>
      </c>
      <c r="O839" s="187">
        <v>0</v>
      </c>
      <c r="P839" s="187">
        <f t="shared" si="150"/>
        <v>262500</v>
      </c>
      <c r="Q839" s="187">
        <f t="shared" si="151"/>
        <v>180000</v>
      </c>
      <c r="R839" s="187">
        <f t="shared" si="152"/>
        <v>442500</v>
      </c>
      <c r="S839" s="187">
        <f t="shared" si="153"/>
        <v>300085</v>
      </c>
    </row>
    <row r="840" spans="1:19" ht="58.5" x14ac:dyDescent="0.5">
      <c r="A840" s="14" t="s">
        <v>16</v>
      </c>
      <c r="B840" s="186">
        <v>807180</v>
      </c>
      <c r="C840" s="15" t="s">
        <v>1846</v>
      </c>
      <c r="D840" s="14"/>
      <c r="E840" s="187">
        <v>6</v>
      </c>
      <c r="F840" s="187">
        <f t="shared" si="143"/>
        <v>864000</v>
      </c>
      <c r="G840" s="187">
        <f t="shared" si="144"/>
        <v>380800</v>
      </c>
      <c r="H840" s="187">
        <v>4</v>
      </c>
      <c r="I840" s="187">
        <f t="shared" si="148"/>
        <v>554000</v>
      </c>
      <c r="J840" s="187">
        <f t="shared" si="149"/>
        <v>225200</v>
      </c>
      <c r="K840" s="187">
        <v>2</v>
      </c>
      <c r="L840" s="187">
        <f t="shared" si="145"/>
        <v>606000</v>
      </c>
      <c r="M840" s="187">
        <f t="shared" si="146"/>
        <v>1418000</v>
      </c>
      <c r="N840" s="187">
        <f t="shared" si="147"/>
        <v>993800</v>
      </c>
      <c r="O840" s="187">
        <v>0</v>
      </c>
      <c r="P840" s="187">
        <f t="shared" si="150"/>
        <v>840000</v>
      </c>
      <c r="Q840" s="187">
        <f t="shared" si="151"/>
        <v>480000</v>
      </c>
      <c r="R840" s="187">
        <f t="shared" si="152"/>
        <v>1320000</v>
      </c>
      <c r="S840" s="187">
        <f t="shared" si="153"/>
        <v>895800</v>
      </c>
    </row>
    <row r="841" spans="1:19" ht="58.5" x14ac:dyDescent="0.5">
      <c r="A841" s="14" t="s">
        <v>16</v>
      </c>
      <c r="B841" s="186">
        <v>807181</v>
      </c>
      <c r="C841" s="15" t="s">
        <v>1847</v>
      </c>
      <c r="D841" s="14"/>
      <c r="E841" s="187">
        <v>6</v>
      </c>
      <c r="F841" s="187">
        <f t="shared" si="143"/>
        <v>864000</v>
      </c>
      <c r="G841" s="187">
        <f t="shared" si="144"/>
        <v>380800</v>
      </c>
      <c r="H841" s="187">
        <v>4</v>
      </c>
      <c r="I841" s="187">
        <f t="shared" si="148"/>
        <v>554000</v>
      </c>
      <c r="J841" s="187">
        <f t="shared" si="149"/>
        <v>225200</v>
      </c>
      <c r="K841" s="187">
        <v>2</v>
      </c>
      <c r="L841" s="187">
        <f t="shared" si="145"/>
        <v>606000</v>
      </c>
      <c r="M841" s="187">
        <f t="shared" si="146"/>
        <v>1418000</v>
      </c>
      <c r="N841" s="187">
        <f t="shared" si="147"/>
        <v>993800</v>
      </c>
      <c r="O841" s="187">
        <v>0</v>
      </c>
      <c r="P841" s="187">
        <f t="shared" si="150"/>
        <v>840000</v>
      </c>
      <c r="Q841" s="187">
        <f t="shared" si="151"/>
        <v>480000</v>
      </c>
      <c r="R841" s="187">
        <f t="shared" si="152"/>
        <v>1320000</v>
      </c>
      <c r="S841" s="187">
        <f t="shared" si="153"/>
        <v>895800</v>
      </c>
    </row>
    <row r="842" spans="1:19" ht="78" x14ac:dyDescent="0.5">
      <c r="A842" s="14" t="s">
        <v>16</v>
      </c>
      <c r="B842" s="186">
        <v>807182</v>
      </c>
      <c r="C842" s="15" t="s">
        <v>1848</v>
      </c>
      <c r="D842" s="14"/>
      <c r="E842" s="187">
        <v>6</v>
      </c>
      <c r="F842" s="187">
        <f t="shared" si="143"/>
        <v>864000</v>
      </c>
      <c r="G842" s="187">
        <f t="shared" si="144"/>
        <v>380800</v>
      </c>
      <c r="H842" s="187">
        <v>4</v>
      </c>
      <c r="I842" s="187">
        <f t="shared" si="148"/>
        <v>554000</v>
      </c>
      <c r="J842" s="187">
        <f t="shared" si="149"/>
        <v>225200</v>
      </c>
      <c r="K842" s="187">
        <v>2</v>
      </c>
      <c r="L842" s="187">
        <f t="shared" si="145"/>
        <v>606000</v>
      </c>
      <c r="M842" s="187">
        <f t="shared" si="146"/>
        <v>1418000</v>
      </c>
      <c r="N842" s="187">
        <f t="shared" si="147"/>
        <v>993800</v>
      </c>
      <c r="O842" s="187">
        <v>0</v>
      </c>
      <c r="P842" s="187">
        <f t="shared" si="150"/>
        <v>840000</v>
      </c>
      <c r="Q842" s="187">
        <f t="shared" si="151"/>
        <v>480000</v>
      </c>
      <c r="R842" s="187">
        <f t="shared" si="152"/>
        <v>1320000</v>
      </c>
      <c r="S842" s="187">
        <f t="shared" si="153"/>
        <v>895800</v>
      </c>
    </row>
    <row r="843" spans="1:19" ht="78" x14ac:dyDescent="0.5">
      <c r="A843" s="14" t="s">
        <v>16</v>
      </c>
      <c r="B843" s="186">
        <v>807183</v>
      </c>
      <c r="C843" s="15" t="s">
        <v>1849</v>
      </c>
      <c r="D843" s="14"/>
      <c r="E843" s="187">
        <v>6</v>
      </c>
      <c r="F843" s="187">
        <f t="shared" si="143"/>
        <v>864000</v>
      </c>
      <c r="G843" s="187">
        <f t="shared" si="144"/>
        <v>380800</v>
      </c>
      <c r="H843" s="187">
        <v>4</v>
      </c>
      <c r="I843" s="187">
        <f t="shared" si="148"/>
        <v>554000</v>
      </c>
      <c r="J843" s="187">
        <f t="shared" si="149"/>
        <v>225200</v>
      </c>
      <c r="K843" s="187">
        <v>2</v>
      </c>
      <c r="L843" s="187">
        <f t="shared" si="145"/>
        <v>606000</v>
      </c>
      <c r="M843" s="187">
        <f t="shared" si="146"/>
        <v>1418000</v>
      </c>
      <c r="N843" s="187">
        <f t="shared" si="147"/>
        <v>993800</v>
      </c>
      <c r="O843" s="187">
        <v>0</v>
      </c>
      <c r="P843" s="187">
        <f t="shared" si="150"/>
        <v>840000</v>
      </c>
      <c r="Q843" s="187">
        <f t="shared" si="151"/>
        <v>480000</v>
      </c>
      <c r="R843" s="187">
        <f t="shared" si="152"/>
        <v>1320000</v>
      </c>
      <c r="S843" s="187">
        <f t="shared" si="153"/>
        <v>895800</v>
      </c>
    </row>
    <row r="844" spans="1:19" ht="58.5" x14ac:dyDescent="0.5">
      <c r="A844" s="14" t="s">
        <v>16</v>
      </c>
      <c r="B844" s="186">
        <v>807184</v>
      </c>
      <c r="C844" s="15" t="s">
        <v>1850</v>
      </c>
      <c r="D844" s="14"/>
      <c r="E844" s="187">
        <v>6</v>
      </c>
      <c r="F844" s="187">
        <f t="shared" si="143"/>
        <v>864000</v>
      </c>
      <c r="G844" s="187">
        <f t="shared" si="144"/>
        <v>380800</v>
      </c>
      <c r="H844" s="187">
        <v>4</v>
      </c>
      <c r="I844" s="187">
        <f t="shared" si="148"/>
        <v>554000</v>
      </c>
      <c r="J844" s="187">
        <f t="shared" si="149"/>
        <v>225200</v>
      </c>
      <c r="K844" s="187">
        <v>2</v>
      </c>
      <c r="L844" s="187">
        <f t="shared" si="145"/>
        <v>606000</v>
      </c>
      <c r="M844" s="187">
        <f t="shared" si="146"/>
        <v>1418000</v>
      </c>
      <c r="N844" s="187">
        <f t="shared" si="147"/>
        <v>993800</v>
      </c>
      <c r="O844" s="187">
        <v>0</v>
      </c>
      <c r="P844" s="187">
        <f t="shared" si="150"/>
        <v>840000</v>
      </c>
      <c r="Q844" s="187">
        <f t="shared" si="151"/>
        <v>480000</v>
      </c>
      <c r="R844" s="187">
        <f t="shared" si="152"/>
        <v>1320000</v>
      </c>
      <c r="S844" s="187">
        <f t="shared" si="153"/>
        <v>895800</v>
      </c>
    </row>
    <row r="845" spans="1:19" ht="78" x14ac:dyDescent="0.5">
      <c r="A845" s="14" t="s">
        <v>16</v>
      </c>
      <c r="B845" s="186">
        <v>807185</v>
      </c>
      <c r="C845" s="15" t="s">
        <v>1851</v>
      </c>
      <c r="D845" s="14"/>
      <c r="E845" s="187">
        <v>6</v>
      </c>
      <c r="F845" s="187">
        <f t="shared" si="143"/>
        <v>864000</v>
      </c>
      <c r="G845" s="187">
        <f t="shared" si="144"/>
        <v>380800</v>
      </c>
      <c r="H845" s="187">
        <v>4</v>
      </c>
      <c r="I845" s="187">
        <f t="shared" si="148"/>
        <v>554000</v>
      </c>
      <c r="J845" s="187">
        <f t="shared" si="149"/>
        <v>225200</v>
      </c>
      <c r="K845" s="187">
        <v>2</v>
      </c>
      <c r="L845" s="187">
        <f t="shared" si="145"/>
        <v>606000</v>
      </c>
      <c r="M845" s="187">
        <f t="shared" si="146"/>
        <v>1418000</v>
      </c>
      <c r="N845" s="187">
        <f t="shared" si="147"/>
        <v>993800</v>
      </c>
      <c r="O845" s="187">
        <v>0</v>
      </c>
      <c r="P845" s="187">
        <f t="shared" si="150"/>
        <v>840000</v>
      </c>
      <c r="Q845" s="187">
        <f t="shared" si="151"/>
        <v>480000</v>
      </c>
      <c r="R845" s="187">
        <f t="shared" si="152"/>
        <v>1320000</v>
      </c>
      <c r="S845" s="187">
        <f t="shared" si="153"/>
        <v>895800</v>
      </c>
    </row>
    <row r="846" spans="1:19" ht="78" x14ac:dyDescent="0.5">
      <c r="A846" s="14" t="s">
        <v>16</v>
      </c>
      <c r="B846" s="186">
        <v>807186</v>
      </c>
      <c r="C846" s="15" t="s">
        <v>1852</v>
      </c>
      <c r="D846" s="14"/>
      <c r="E846" s="187">
        <v>6</v>
      </c>
      <c r="F846" s="187">
        <f t="shared" si="143"/>
        <v>864000</v>
      </c>
      <c r="G846" s="187">
        <f t="shared" si="144"/>
        <v>380800</v>
      </c>
      <c r="H846" s="187">
        <v>4</v>
      </c>
      <c r="I846" s="187">
        <f t="shared" si="148"/>
        <v>554000</v>
      </c>
      <c r="J846" s="187">
        <f t="shared" si="149"/>
        <v>225200</v>
      </c>
      <c r="K846" s="187">
        <v>2</v>
      </c>
      <c r="L846" s="187">
        <f t="shared" si="145"/>
        <v>606000</v>
      </c>
      <c r="M846" s="187">
        <f t="shared" si="146"/>
        <v>1418000</v>
      </c>
      <c r="N846" s="187">
        <f t="shared" si="147"/>
        <v>993800</v>
      </c>
      <c r="O846" s="187">
        <v>0</v>
      </c>
      <c r="P846" s="187">
        <f t="shared" si="150"/>
        <v>840000</v>
      </c>
      <c r="Q846" s="187">
        <f t="shared" si="151"/>
        <v>480000</v>
      </c>
      <c r="R846" s="187">
        <f t="shared" si="152"/>
        <v>1320000</v>
      </c>
      <c r="S846" s="187">
        <f t="shared" si="153"/>
        <v>895800</v>
      </c>
    </row>
    <row r="847" spans="1:19" ht="58.5" x14ac:dyDescent="0.5">
      <c r="A847" s="14" t="s">
        <v>16</v>
      </c>
      <c r="B847" s="186">
        <v>807187</v>
      </c>
      <c r="C847" s="15" t="s">
        <v>1853</v>
      </c>
      <c r="D847" s="14"/>
      <c r="E847" s="187">
        <v>6</v>
      </c>
      <c r="F847" s="187">
        <f t="shared" si="143"/>
        <v>864000</v>
      </c>
      <c r="G847" s="187">
        <f t="shared" si="144"/>
        <v>380800</v>
      </c>
      <c r="H847" s="187">
        <v>4</v>
      </c>
      <c r="I847" s="187">
        <f t="shared" si="148"/>
        <v>554000</v>
      </c>
      <c r="J847" s="187">
        <f t="shared" si="149"/>
        <v>225200</v>
      </c>
      <c r="K847" s="187">
        <v>2</v>
      </c>
      <c r="L847" s="187">
        <f t="shared" si="145"/>
        <v>606000</v>
      </c>
      <c r="M847" s="187">
        <f t="shared" si="146"/>
        <v>1418000</v>
      </c>
      <c r="N847" s="187">
        <f t="shared" si="147"/>
        <v>993800</v>
      </c>
      <c r="O847" s="187">
        <v>0</v>
      </c>
      <c r="P847" s="187">
        <f t="shared" si="150"/>
        <v>840000</v>
      </c>
      <c r="Q847" s="187">
        <f t="shared" si="151"/>
        <v>480000</v>
      </c>
      <c r="R847" s="187">
        <f t="shared" si="152"/>
        <v>1320000</v>
      </c>
      <c r="S847" s="187">
        <f t="shared" si="153"/>
        <v>895800</v>
      </c>
    </row>
    <row r="848" spans="1:19" ht="58.5" x14ac:dyDescent="0.5">
      <c r="A848" s="14" t="s">
        <v>16</v>
      </c>
      <c r="B848" s="186">
        <v>807188</v>
      </c>
      <c r="C848" s="15" t="s">
        <v>1854</v>
      </c>
      <c r="D848" s="14"/>
      <c r="E848" s="187">
        <v>6</v>
      </c>
      <c r="F848" s="187">
        <f t="shared" si="143"/>
        <v>864000</v>
      </c>
      <c r="G848" s="187">
        <f t="shared" si="144"/>
        <v>380800</v>
      </c>
      <c r="H848" s="187">
        <v>4</v>
      </c>
      <c r="I848" s="187">
        <f t="shared" si="148"/>
        <v>554000</v>
      </c>
      <c r="J848" s="187">
        <f t="shared" si="149"/>
        <v>225200</v>
      </c>
      <c r="K848" s="187">
        <v>2</v>
      </c>
      <c r="L848" s="187">
        <f t="shared" si="145"/>
        <v>606000</v>
      </c>
      <c r="M848" s="187">
        <f t="shared" si="146"/>
        <v>1418000</v>
      </c>
      <c r="N848" s="187">
        <f t="shared" si="147"/>
        <v>993800</v>
      </c>
      <c r="O848" s="187">
        <v>0</v>
      </c>
      <c r="P848" s="187">
        <f t="shared" si="150"/>
        <v>840000</v>
      </c>
      <c r="Q848" s="187">
        <f t="shared" si="151"/>
        <v>480000</v>
      </c>
      <c r="R848" s="187">
        <f t="shared" si="152"/>
        <v>1320000</v>
      </c>
      <c r="S848" s="187">
        <f t="shared" si="153"/>
        <v>895800</v>
      </c>
    </row>
    <row r="849" spans="1:19" ht="78" x14ac:dyDescent="0.5">
      <c r="A849" s="14" t="s">
        <v>16</v>
      </c>
      <c r="B849" s="186">
        <v>807189</v>
      </c>
      <c r="C849" s="15" t="s">
        <v>1855</v>
      </c>
      <c r="D849" s="14"/>
      <c r="E849" s="187">
        <v>6</v>
      </c>
      <c r="F849" s="187">
        <f t="shared" si="143"/>
        <v>864000</v>
      </c>
      <c r="G849" s="187">
        <f t="shared" si="144"/>
        <v>380800</v>
      </c>
      <c r="H849" s="187">
        <v>4</v>
      </c>
      <c r="I849" s="187">
        <f t="shared" si="148"/>
        <v>554000</v>
      </c>
      <c r="J849" s="187">
        <f t="shared" si="149"/>
        <v>225200</v>
      </c>
      <c r="K849" s="187">
        <v>2</v>
      </c>
      <c r="L849" s="187">
        <f t="shared" si="145"/>
        <v>606000</v>
      </c>
      <c r="M849" s="187">
        <f t="shared" si="146"/>
        <v>1418000</v>
      </c>
      <c r="N849" s="187">
        <f t="shared" si="147"/>
        <v>993800</v>
      </c>
      <c r="O849" s="187">
        <v>0</v>
      </c>
      <c r="P849" s="187">
        <f t="shared" si="150"/>
        <v>840000</v>
      </c>
      <c r="Q849" s="187">
        <f t="shared" si="151"/>
        <v>480000</v>
      </c>
      <c r="R849" s="187">
        <f t="shared" si="152"/>
        <v>1320000</v>
      </c>
      <c r="S849" s="187">
        <f t="shared" si="153"/>
        <v>895800</v>
      </c>
    </row>
    <row r="850" spans="1:19" ht="58.5" x14ac:dyDescent="0.5">
      <c r="A850" s="14" t="s">
        <v>16</v>
      </c>
      <c r="B850" s="186">
        <v>807190</v>
      </c>
      <c r="C850" s="15" t="s">
        <v>1856</v>
      </c>
      <c r="D850" s="14"/>
      <c r="E850" s="187">
        <v>6</v>
      </c>
      <c r="F850" s="187">
        <f t="shared" si="143"/>
        <v>864000</v>
      </c>
      <c r="G850" s="187">
        <f t="shared" si="144"/>
        <v>380800</v>
      </c>
      <c r="H850" s="187">
        <v>4</v>
      </c>
      <c r="I850" s="187">
        <f t="shared" si="148"/>
        <v>554000</v>
      </c>
      <c r="J850" s="187">
        <f t="shared" si="149"/>
        <v>225200</v>
      </c>
      <c r="K850" s="187">
        <v>2</v>
      </c>
      <c r="L850" s="187">
        <f t="shared" si="145"/>
        <v>606000</v>
      </c>
      <c r="M850" s="187">
        <f t="shared" si="146"/>
        <v>1418000</v>
      </c>
      <c r="N850" s="187">
        <f t="shared" si="147"/>
        <v>993800</v>
      </c>
      <c r="O850" s="187">
        <v>0</v>
      </c>
      <c r="P850" s="187">
        <f t="shared" si="150"/>
        <v>840000</v>
      </c>
      <c r="Q850" s="187">
        <f t="shared" si="151"/>
        <v>480000</v>
      </c>
      <c r="R850" s="187">
        <f t="shared" si="152"/>
        <v>1320000</v>
      </c>
      <c r="S850" s="187">
        <f t="shared" si="153"/>
        <v>895800</v>
      </c>
    </row>
    <row r="851" spans="1:19" ht="58.5" x14ac:dyDescent="0.5">
      <c r="A851" s="14" t="s">
        <v>16</v>
      </c>
      <c r="B851" s="186">
        <v>807191</v>
      </c>
      <c r="C851" s="15" t="s">
        <v>1857</v>
      </c>
      <c r="D851" s="14"/>
      <c r="E851" s="187">
        <v>6</v>
      </c>
      <c r="F851" s="187">
        <f t="shared" si="143"/>
        <v>864000</v>
      </c>
      <c r="G851" s="187">
        <f t="shared" si="144"/>
        <v>380800</v>
      </c>
      <c r="H851" s="187">
        <v>4</v>
      </c>
      <c r="I851" s="187">
        <f t="shared" si="148"/>
        <v>554000</v>
      </c>
      <c r="J851" s="187">
        <f t="shared" si="149"/>
        <v>225200</v>
      </c>
      <c r="K851" s="187">
        <v>2</v>
      </c>
      <c r="L851" s="187">
        <f t="shared" si="145"/>
        <v>606000</v>
      </c>
      <c r="M851" s="187">
        <f t="shared" si="146"/>
        <v>1418000</v>
      </c>
      <c r="N851" s="187">
        <f t="shared" si="147"/>
        <v>993800</v>
      </c>
      <c r="O851" s="187">
        <v>0</v>
      </c>
      <c r="P851" s="187">
        <f t="shared" si="150"/>
        <v>840000</v>
      </c>
      <c r="Q851" s="187">
        <f t="shared" si="151"/>
        <v>480000</v>
      </c>
      <c r="R851" s="187">
        <f t="shared" si="152"/>
        <v>1320000</v>
      </c>
      <c r="S851" s="187">
        <f t="shared" si="153"/>
        <v>895800</v>
      </c>
    </row>
    <row r="852" spans="1:19" ht="58.5" x14ac:dyDescent="0.5">
      <c r="A852" s="14" t="s">
        <v>16</v>
      </c>
      <c r="B852" s="186">
        <v>807192</v>
      </c>
      <c r="C852" s="15" t="s">
        <v>1858</v>
      </c>
      <c r="D852" s="14"/>
      <c r="E852" s="187">
        <v>6</v>
      </c>
      <c r="F852" s="187">
        <f t="shared" si="143"/>
        <v>864000</v>
      </c>
      <c r="G852" s="187">
        <f t="shared" si="144"/>
        <v>380800</v>
      </c>
      <c r="H852" s="187">
        <v>4</v>
      </c>
      <c r="I852" s="187">
        <f t="shared" si="148"/>
        <v>554000</v>
      </c>
      <c r="J852" s="187">
        <f t="shared" si="149"/>
        <v>225200</v>
      </c>
      <c r="K852" s="187">
        <v>2</v>
      </c>
      <c r="L852" s="187">
        <f t="shared" si="145"/>
        <v>606000</v>
      </c>
      <c r="M852" s="187">
        <f t="shared" si="146"/>
        <v>1418000</v>
      </c>
      <c r="N852" s="187">
        <f t="shared" si="147"/>
        <v>993800</v>
      </c>
      <c r="O852" s="187">
        <v>0</v>
      </c>
      <c r="P852" s="187">
        <f t="shared" si="150"/>
        <v>840000</v>
      </c>
      <c r="Q852" s="187">
        <f t="shared" si="151"/>
        <v>480000</v>
      </c>
      <c r="R852" s="187">
        <f t="shared" si="152"/>
        <v>1320000</v>
      </c>
      <c r="S852" s="187">
        <f t="shared" si="153"/>
        <v>895800</v>
      </c>
    </row>
    <row r="853" spans="1:19" ht="78" x14ac:dyDescent="0.5">
      <c r="A853" s="14" t="s">
        <v>16</v>
      </c>
      <c r="B853" s="186">
        <v>807193</v>
      </c>
      <c r="C853" s="15" t="s">
        <v>1859</v>
      </c>
      <c r="D853" s="14"/>
      <c r="E853" s="187">
        <v>6</v>
      </c>
      <c r="F853" s="187">
        <f t="shared" si="143"/>
        <v>864000</v>
      </c>
      <c r="G853" s="187">
        <f t="shared" si="144"/>
        <v>380800</v>
      </c>
      <c r="H853" s="187">
        <v>4</v>
      </c>
      <c r="I853" s="187">
        <f t="shared" si="148"/>
        <v>554000</v>
      </c>
      <c r="J853" s="187">
        <f t="shared" si="149"/>
        <v>225200</v>
      </c>
      <c r="K853" s="187">
        <v>2</v>
      </c>
      <c r="L853" s="187">
        <f t="shared" si="145"/>
        <v>606000</v>
      </c>
      <c r="M853" s="187">
        <f t="shared" si="146"/>
        <v>1418000</v>
      </c>
      <c r="N853" s="187">
        <f t="shared" si="147"/>
        <v>993800</v>
      </c>
      <c r="O853" s="187">
        <v>0</v>
      </c>
      <c r="P853" s="187">
        <f t="shared" si="150"/>
        <v>840000</v>
      </c>
      <c r="Q853" s="187">
        <f t="shared" si="151"/>
        <v>480000</v>
      </c>
      <c r="R853" s="187">
        <f t="shared" si="152"/>
        <v>1320000</v>
      </c>
      <c r="S853" s="187">
        <f t="shared" si="153"/>
        <v>895800</v>
      </c>
    </row>
    <row r="854" spans="1:19" ht="78" x14ac:dyDescent="0.5">
      <c r="A854" s="14" t="s">
        <v>16</v>
      </c>
      <c r="B854" s="186">
        <v>807194</v>
      </c>
      <c r="C854" s="15" t="s">
        <v>1860</v>
      </c>
      <c r="D854" s="14"/>
      <c r="E854" s="187">
        <v>6</v>
      </c>
      <c r="F854" s="187">
        <f t="shared" si="143"/>
        <v>864000</v>
      </c>
      <c r="G854" s="187">
        <f t="shared" si="144"/>
        <v>380800</v>
      </c>
      <c r="H854" s="187">
        <v>4</v>
      </c>
      <c r="I854" s="187">
        <f t="shared" si="148"/>
        <v>554000</v>
      </c>
      <c r="J854" s="187">
        <f t="shared" si="149"/>
        <v>225200</v>
      </c>
      <c r="K854" s="187">
        <v>2</v>
      </c>
      <c r="L854" s="187">
        <f t="shared" si="145"/>
        <v>606000</v>
      </c>
      <c r="M854" s="187">
        <f t="shared" si="146"/>
        <v>1418000</v>
      </c>
      <c r="N854" s="187">
        <f t="shared" si="147"/>
        <v>993800</v>
      </c>
      <c r="O854" s="187">
        <v>0</v>
      </c>
      <c r="P854" s="187">
        <f t="shared" si="150"/>
        <v>840000</v>
      </c>
      <c r="Q854" s="187">
        <f t="shared" si="151"/>
        <v>480000</v>
      </c>
      <c r="R854" s="187">
        <f t="shared" si="152"/>
        <v>1320000</v>
      </c>
      <c r="S854" s="187">
        <f t="shared" si="153"/>
        <v>895800</v>
      </c>
    </row>
    <row r="855" spans="1:19" ht="78" x14ac:dyDescent="0.5">
      <c r="A855" s="14" t="s">
        <v>16</v>
      </c>
      <c r="B855" s="186">
        <v>807195</v>
      </c>
      <c r="C855" s="15" t="s">
        <v>1861</v>
      </c>
      <c r="D855" s="14"/>
      <c r="E855" s="187">
        <v>6</v>
      </c>
      <c r="F855" s="187">
        <f t="shared" si="143"/>
        <v>864000</v>
      </c>
      <c r="G855" s="187">
        <f t="shared" si="144"/>
        <v>380800</v>
      </c>
      <c r="H855" s="187">
        <v>4</v>
      </c>
      <c r="I855" s="187">
        <f t="shared" si="148"/>
        <v>554000</v>
      </c>
      <c r="J855" s="187">
        <f t="shared" si="149"/>
        <v>225200</v>
      </c>
      <c r="K855" s="187">
        <v>2</v>
      </c>
      <c r="L855" s="187">
        <f t="shared" si="145"/>
        <v>606000</v>
      </c>
      <c r="M855" s="187">
        <f t="shared" si="146"/>
        <v>1418000</v>
      </c>
      <c r="N855" s="187">
        <f t="shared" si="147"/>
        <v>993800</v>
      </c>
      <c r="O855" s="187">
        <v>0</v>
      </c>
      <c r="P855" s="187">
        <f t="shared" si="150"/>
        <v>840000</v>
      </c>
      <c r="Q855" s="187">
        <f t="shared" si="151"/>
        <v>480000</v>
      </c>
      <c r="R855" s="187">
        <f t="shared" si="152"/>
        <v>1320000</v>
      </c>
      <c r="S855" s="187">
        <f t="shared" si="153"/>
        <v>895800</v>
      </c>
    </row>
    <row r="856" spans="1:19" ht="58.5" x14ac:dyDescent="0.5">
      <c r="A856" s="14" t="s">
        <v>16</v>
      </c>
      <c r="B856" s="186">
        <v>807197</v>
      </c>
      <c r="C856" s="15" t="s">
        <v>1862</v>
      </c>
      <c r="D856" s="14"/>
      <c r="E856" s="187">
        <v>6</v>
      </c>
      <c r="F856" s="187">
        <f t="shared" si="143"/>
        <v>864000</v>
      </c>
      <c r="G856" s="187">
        <f t="shared" si="144"/>
        <v>380800</v>
      </c>
      <c r="H856" s="187">
        <v>4</v>
      </c>
      <c r="I856" s="187">
        <f t="shared" si="148"/>
        <v>554000</v>
      </c>
      <c r="J856" s="187">
        <f t="shared" si="149"/>
        <v>225200</v>
      </c>
      <c r="K856" s="187">
        <v>2</v>
      </c>
      <c r="L856" s="187">
        <f t="shared" si="145"/>
        <v>606000</v>
      </c>
      <c r="M856" s="187">
        <f t="shared" si="146"/>
        <v>1418000</v>
      </c>
      <c r="N856" s="187">
        <f t="shared" si="147"/>
        <v>993800</v>
      </c>
      <c r="O856" s="187">
        <v>0</v>
      </c>
      <c r="P856" s="187">
        <f t="shared" si="150"/>
        <v>840000</v>
      </c>
      <c r="Q856" s="187">
        <f t="shared" si="151"/>
        <v>480000</v>
      </c>
      <c r="R856" s="187">
        <f t="shared" si="152"/>
        <v>1320000</v>
      </c>
      <c r="S856" s="187">
        <f t="shared" si="153"/>
        <v>895800</v>
      </c>
    </row>
    <row r="857" spans="1:19" ht="58.5" x14ac:dyDescent="0.5">
      <c r="A857" s="14" t="s">
        <v>16</v>
      </c>
      <c r="B857" s="186">
        <v>807198</v>
      </c>
      <c r="C857" s="15" t="s">
        <v>1863</v>
      </c>
      <c r="D857" s="14"/>
      <c r="E857" s="187">
        <v>6</v>
      </c>
      <c r="F857" s="187">
        <f t="shared" si="143"/>
        <v>864000</v>
      </c>
      <c r="G857" s="187">
        <f t="shared" si="144"/>
        <v>380800</v>
      </c>
      <c r="H857" s="187">
        <v>4</v>
      </c>
      <c r="I857" s="187">
        <f t="shared" si="148"/>
        <v>554000</v>
      </c>
      <c r="J857" s="187">
        <f t="shared" si="149"/>
        <v>225200</v>
      </c>
      <c r="K857" s="187">
        <v>2</v>
      </c>
      <c r="L857" s="187">
        <f t="shared" si="145"/>
        <v>606000</v>
      </c>
      <c r="M857" s="187">
        <f t="shared" si="146"/>
        <v>1418000</v>
      </c>
      <c r="N857" s="187">
        <f t="shared" si="147"/>
        <v>993800</v>
      </c>
      <c r="O857" s="187">
        <v>0</v>
      </c>
      <c r="P857" s="187">
        <f t="shared" si="150"/>
        <v>840000</v>
      </c>
      <c r="Q857" s="187">
        <f t="shared" si="151"/>
        <v>480000</v>
      </c>
      <c r="R857" s="187">
        <f t="shared" si="152"/>
        <v>1320000</v>
      </c>
      <c r="S857" s="187">
        <f t="shared" si="153"/>
        <v>895800</v>
      </c>
    </row>
    <row r="858" spans="1:19" ht="58.5" x14ac:dyDescent="0.5">
      <c r="A858" s="14" t="s">
        <v>16</v>
      </c>
      <c r="B858" s="186">
        <v>807199</v>
      </c>
      <c r="C858" s="15" t="s">
        <v>1864</v>
      </c>
      <c r="D858" s="14"/>
      <c r="E858" s="187">
        <v>6</v>
      </c>
      <c r="F858" s="187">
        <f t="shared" si="143"/>
        <v>864000</v>
      </c>
      <c r="G858" s="187">
        <f t="shared" si="144"/>
        <v>380800</v>
      </c>
      <c r="H858" s="187">
        <v>4</v>
      </c>
      <c r="I858" s="187">
        <f t="shared" si="148"/>
        <v>554000</v>
      </c>
      <c r="J858" s="187">
        <f t="shared" si="149"/>
        <v>225200</v>
      </c>
      <c r="K858" s="187">
        <v>2</v>
      </c>
      <c r="L858" s="187">
        <f t="shared" si="145"/>
        <v>606000</v>
      </c>
      <c r="M858" s="187">
        <f t="shared" si="146"/>
        <v>1418000</v>
      </c>
      <c r="N858" s="187">
        <f t="shared" si="147"/>
        <v>993800</v>
      </c>
      <c r="O858" s="187">
        <v>0</v>
      </c>
      <c r="P858" s="187">
        <f t="shared" si="150"/>
        <v>840000</v>
      </c>
      <c r="Q858" s="187">
        <f t="shared" si="151"/>
        <v>480000</v>
      </c>
      <c r="R858" s="187">
        <f t="shared" si="152"/>
        <v>1320000</v>
      </c>
      <c r="S858" s="187">
        <f t="shared" si="153"/>
        <v>895800</v>
      </c>
    </row>
    <row r="859" spans="1:19" ht="58.5" x14ac:dyDescent="0.5">
      <c r="A859" s="14" t="s">
        <v>16</v>
      </c>
      <c r="B859" s="186">
        <v>807200</v>
      </c>
      <c r="C859" s="15" t="s">
        <v>1865</v>
      </c>
      <c r="D859" s="14"/>
      <c r="E859" s="187">
        <v>6</v>
      </c>
      <c r="F859" s="187">
        <f t="shared" si="143"/>
        <v>864000</v>
      </c>
      <c r="G859" s="187">
        <f t="shared" si="144"/>
        <v>380800</v>
      </c>
      <c r="H859" s="187">
        <v>4</v>
      </c>
      <c r="I859" s="187">
        <f t="shared" si="148"/>
        <v>554000</v>
      </c>
      <c r="J859" s="187">
        <f t="shared" si="149"/>
        <v>225200</v>
      </c>
      <c r="K859" s="187">
        <v>2</v>
      </c>
      <c r="L859" s="187">
        <f t="shared" si="145"/>
        <v>606000</v>
      </c>
      <c r="M859" s="187">
        <f t="shared" si="146"/>
        <v>1418000</v>
      </c>
      <c r="N859" s="187">
        <f t="shared" si="147"/>
        <v>993800</v>
      </c>
      <c r="O859" s="187">
        <v>0</v>
      </c>
      <c r="P859" s="187">
        <f t="shared" si="150"/>
        <v>840000</v>
      </c>
      <c r="Q859" s="187">
        <f t="shared" si="151"/>
        <v>480000</v>
      </c>
      <c r="R859" s="187">
        <f t="shared" si="152"/>
        <v>1320000</v>
      </c>
      <c r="S859" s="187">
        <f t="shared" si="153"/>
        <v>895800</v>
      </c>
    </row>
    <row r="860" spans="1:19" ht="78" x14ac:dyDescent="0.5">
      <c r="A860" s="14" t="s">
        <v>16</v>
      </c>
      <c r="B860" s="186">
        <v>807201</v>
      </c>
      <c r="C860" s="15" t="s">
        <v>1866</v>
      </c>
      <c r="D860" s="14"/>
      <c r="E860" s="187">
        <v>6</v>
      </c>
      <c r="F860" s="187">
        <f t="shared" si="143"/>
        <v>864000</v>
      </c>
      <c r="G860" s="187">
        <f t="shared" si="144"/>
        <v>380800</v>
      </c>
      <c r="H860" s="187">
        <v>4</v>
      </c>
      <c r="I860" s="187">
        <f t="shared" si="148"/>
        <v>554000</v>
      </c>
      <c r="J860" s="187">
        <f t="shared" si="149"/>
        <v>225200</v>
      </c>
      <c r="K860" s="187">
        <v>2</v>
      </c>
      <c r="L860" s="187">
        <f t="shared" si="145"/>
        <v>606000</v>
      </c>
      <c r="M860" s="187">
        <f t="shared" si="146"/>
        <v>1418000</v>
      </c>
      <c r="N860" s="187">
        <f t="shared" si="147"/>
        <v>993800</v>
      </c>
      <c r="O860" s="187">
        <v>0</v>
      </c>
      <c r="P860" s="187">
        <f t="shared" si="150"/>
        <v>840000</v>
      </c>
      <c r="Q860" s="187">
        <f t="shared" si="151"/>
        <v>480000</v>
      </c>
      <c r="R860" s="187">
        <f t="shared" si="152"/>
        <v>1320000</v>
      </c>
      <c r="S860" s="187">
        <f t="shared" si="153"/>
        <v>895800</v>
      </c>
    </row>
    <row r="861" spans="1:19" ht="78" x14ac:dyDescent="0.5">
      <c r="A861" s="14" t="s">
        <v>16</v>
      </c>
      <c r="B861" s="186">
        <v>807202</v>
      </c>
      <c r="C861" s="15" t="s">
        <v>1867</v>
      </c>
      <c r="D861" s="14"/>
      <c r="E861" s="187">
        <v>6</v>
      </c>
      <c r="F861" s="187">
        <f t="shared" si="143"/>
        <v>864000</v>
      </c>
      <c r="G861" s="187">
        <f t="shared" si="144"/>
        <v>380800</v>
      </c>
      <c r="H861" s="187">
        <v>4</v>
      </c>
      <c r="I861" s="187">
        <f t="shared" si="148"/>
        <v>554000</v>
      </c>
      <c r="J861" s="187">
        <f t="shared" si="149"/>
        <v>225200</v>
      </c>
      <c r="K861" s="187">
        <v>2</v>
      </c>
      <c r="L861" s="187">
        <f t="shared" si="145"/>
        <v>606000</v>
      </c>
      <c r="M861" s="187">
        <f t="shared" si="146"/>
        <v>1418000</v>
      </c>
      <c r="N861" s="187">
        <f t="shared" si="147"/>
        <v>993800</v>
      </c>
      <c r="O861" s="187">
        <v>0</v>
      </c>
      <c r="P861" s="187">
        <f t="shared" si="150"/>
        <v>840000</v>
      </c>
      <c r="Q861" s="187">
        <f t="shared" si="151"/>
        <v>480000</v>
      </c>
      <c r="R861" s="187">
        <f t="shared" si="152"/>
        <v>1320000</v>
      </c>
      <c r="S861" s="187">
        <f t="shared" si="153"/>
        <v>895800</v>
      </c>
    </row>
    <row r="862" spans="1:19" ht="58.5" x14ac:dyDescent="0.5">
      <c r="A862" s="14" t="s">
        <v>16</v>
      </c>
      <c r="B862" s="186">
        <v>807203</v>
      </c>
      <c r="C862" s="15" t="s">
        <v>1868</v>
      </c>
      <c r="D862" s="14"/>
      <c r="E862" s="187">
        <v>6</v>
      </c>
      <c r="F862" s="187">
        <f t="shared" si="143"/>
        <v>864000</v>
      </c>
      <c r="G862" s="187">
        <f t="shared" si="144"/>
        <v>380800</v>
      </c>
      <c r="H862" s="187">
        <v>4</v>
      </c>
      <c r="I862" s="187">
        <f t="shared" si="148"/>
        <v>554000</v>
      </c>
      <c r="J862" s="187">
        <f t="shared" si="149"/>
        <v>225200</v>
      </c>
      <c r="K862" s="187">
        <v>2</v>
      </c>
      <c r="L862" s="187">
        <f t="shared" si="145"/>
        <v>606000</v>
      </c>
      <c r="M862" s="187">
        <f t="shared" si="146"/>
        <v>1418000</v>
      </c>
      <c r="N862" s="187">
        <f t="shared" si="147"/>
        <v>993800</v>
      </c>
      <c r="O862" s="187">
        <v>0</v>
      </c>
      <c r="P862" s="187">
        <f t="shared" si="150"/>
        <v>840000</v>
      </c>
      <c r="Q862" s="187">
        <f t="shared" si="151"/>
        <v>480000</v>
      </c>
      <c r="R862" s="187">
        <f t="shared" si="152"/>
        <v>1320000</v>
      </c>
      <c r="S862" s="187">
        <f t="shared" si="153"/>
        <v>895800</v>
      </c>
    </row>
    <row r="863" spans="1:19" ht="78" x14ac:dyDescent="0.5">
      <c r="A863" s="14" t="s">
        <v>16</v>
      </c>
      <c r="B863" s="186">
        <v>807204</v>
      </c>
      <c r="C863" s="15" t="s">
        <v>1869</v>
      </c>
      <c r="D863" s="14"/>
      <c r="E863" s="187">
        <v>6</v>
      </c>
      <c r="F863" s="187">
        <f t="shared" si="143"/>
        <v>864000</v>
      </c>
      <c r="G863" s="187">
        <f t="shared" si="144"/>
        <v>380800</v>
      </c>
      <c r="H863" s="187">
        <v>4</v>
      </c>
      <c r="I863" s="187">
        <f t="shared" si="148"/>
        <v>554000</v>
      </c>
      <c r="J863" s="187">
        <f t="shared" si="149"/>
        <v>225200</v>
      </c>
      <c r="K863" s="187">
        <v>2</v>
      </c>
      <c r="L863" s="187">
        <f t="shared" si="145"/>
        <v>606000</v>
      </c>
      <c r="M863" s="187">
        <f t="shared" si="146"/>
        <v>1418000</v>
      </c>
      <c r="N863" s="187">
        <f t="shared" si="147"/>
        <v>993800</v>
      </c>
      <c r="O863" s="187">
        <v>0</v>
      </c>
      <c r="P863" s="187">
        <f t="shared" si="150"/>
        <v>840000</v>
      </c>
      <c r="Q863" s="187">
        <f t="shared" si="151"/>
        <v>480000</v>
      </c>
      <c r="R863" s="187">
        <f t="shared" si="152"/>
        <v>1320000</v>
      </c>
      <c r="S863" s="187">
        <f t="shared" si="153"/>
        <v>895800</v>
      </c>
    </row>
    <row r="864" spans="1:19" ht="78" x14ac:dyDescent="0.5">
      <c r="A864" s="14" t="s">
        <v>16</v>
      </c>
      <c r="B864" s="186">
        <v>807205</v>
      </c>
      <c r="C864" s="15" t="s">
        <v>1870</v>
      </c>
      <c r="D864" s="14"/>
      <c r="E864" s="187">
        <v>6</v>
      </c>
      <c r="F864" s="187">
        <f t="shared" si="143"/>
        <v>864000</v>
      </c>
      <c r="G864" s="187">
        <f t="shared" si="144"/>
        <v>380800</v>
      </c>
      <c r="H864" s="187">
        <v>4</v>
      </c>
      <c r="I864" s="187">
        <f t="shared" si="148"/>
        <v>554000</v>
      </c>
      <c r="J864" s="187">
        <f t="shared" si="149"/>
        <v>225200</v>
      </c>
      <c r="K864" s="187">
        <v>2</v>
      </c>
      <c r="L864" s="187">
        <f t="shared" si="145"/>
        <v>606000</v>
      </c>
      <c r="M864" s="187">
        <f t="shared" si="146"/>
        <v>1418000</v>
      </c>
      <c r="N864" s="187">
        <f t="shared" si="147"/>
        <v>993800</v>
      </c>
      <c r="O864" s="187">
        <v>0</v>
      </c>
      <c r="P864" s="187">
        <f t="shared" si="150"/>
        <v>840000</v>
      </c>
      <c r="Q864" s="187">
        <f t="shared" si="151"/>
        <v>480000</v>
      </c>
      <c r="R864" s="187">
        <f t="shared" si="152"/>
        <v>1320000</v>
      </c>
      <c r="S864" s="187">
        <f t="shared" si="153"/>
        <v>895800</v>
      </c>
    </row>
    <row r="865" spans="1:19" ht="78" x14ac:dyDescent="0.5">
      <c r="A865" s="14" t="s">
        <v>16</v>
      </c>
      <c r="B865" s="186">
        <v>807206</v>
      </c>
      <c r="C865" s="15" t="s">
        <v>1871</v>
      </c>
      <c r="D865" s="14"/>
      <c r="E865" s="187">
        <v>6</v>
      </c>
      <c r="F865" s="187">
        <f t="shared" si="143"/>
        <v>864000</v>
      </c>
      <c r="G865" s="187">
        <f t="shared" si="144"/>
        <v>380800</v>
      </c>
      <c r="H865" s="187">
        <v>4</v>
      </c>
      <c r="I865" s="187">
        <f t="shared" si="148"/>
        <v>554000</v>
      </c>
      <c r="J865" s="187">
        <f t="shared" si="149"/>
        <v>225200</v>
      </c>
      <c r="K865" s="187">
        <v>2</v>
      </c>
      <c r="L865" s="187">
        <f t="shared" si="145"/>
        <v>606000</v>
      </c>
      <c r="M865" s="187">
        <f t="shared" si="146"/>
        <v>1418000</v>
      </c>
      <c r="N865" s="187">
        <f t="shared" si="147"/>
        <v>993800</v>
      </c>
      <c r="O865" s="187">
        <v>0</v>
      </c>
      <c r="P865" s="187">
        <f t="shared" si="150"/>
        <v>840000</v>
      </c>
      <c r="Q865" s="187">
        <f t="shared" si="151"/>
        <v>480000</v>
      </c>
      <c r="R865" s="187">
        <f t="shared" si="152"/>
        <v>1320000</v>
      </c>
      <c r="S865" s="187">
        <f t="shared" si="153"/>
        <v>895800</v>
      </c>
    </row>
    <row r="866" spans="1:19" ht="78" x14ac:dyDescent="0.5">
      <c r="A866" s="14" t="s">
        <v>16</v>
      </c>
      <c r="B866" s="186">
        <v>807207</v>
      </c>
      <c r="C866" s="15" t="s">
        <v>1872</v>
      </c>
      <c r="D866" s="14"/>
      <c r="E866" s="187">
        <v>6</v>
      </c>
      <c r="F866" s="187">
        <f t="shared" si="143"/>
        <v>864000</v>
      </c>
      <c r="G866" s="187">
        <f t="shared" si="144"/>
        <v>380800</v>
      </c>
      <c r="H866" s="187">
        <v>4</v>
      </c>
      <c r="I866" s="187">
        <f t="shared" si="148"/>
        <v>554000</v>
      </c>
      <c r="J866" s="187">
        <f t="shared" si="149"/>
        <v>225200</v>
      </c>
      <c r="K866" s="187">
        <v>2</v>
      </c>
      <c r="L866" s="187">
        <f t="shared" si="145"/>
        <v>606000</v>
      </c>
      <c r="M866" s="187">
        <f t="shared" si="146"/>
        <v>1418000</v>
      </c>
      <c r="N866" s="187">
        <f t="shared" si="147"/>
        <v>993800</v>
      </c>
      <c r="O866" s="187">
        <v>0</v>
      </c>
      <c r="P866" s="187">
        <f t="shared" si="150"/>
        <v>840000</v>
      </c>
      <c r="Q866" s="187">
        <f t="shared" si="151"/>
        <v>480000</v>
      </c>
      <c r="R866" s="187">
        <f t="shared" si="152"/>
        <v>1320000</v>
      </c>
      <c r="S866" s="187">
        <f t="shared" si="153"/>
        <v>895800</v>
      </c>
    </row>
    <row r="867" spans="1:19" ht="58.5" x14ac:dyDescent="0.5">
      <c r="A867" s="14" t="s">
        <v>16</v>
      </c>
      <c r="B867" s="186">
        <v>807208</v>
      </c>
      <c r="C867" s="15" t="s">
        <v>1873</v>
      </c>
      <c r="D867" s="14"/>
      <c r="E867" s="187">
        <v>6</v>
      </c>
      <c r="F867" s="187">
        <f t="shared" si="143"/>
        <v>864000</v>
      </c>
      <c r="G867" s="187">
        <f t="shared" si="144"/>
        <v>380800</v>
      </c>
      <c r="H867" s="187">
        <v>4</v>
      </c>
      <c r="I867" s="187">
        <f t="shared" si="148"/>
        <v>554000</v>
      </c>
      <c r="J867" s="187">
        <f t="shared" si="149"/>
        <v>225200</v>
      </c>
      <c r="K867" s="187">
        <v>2</v>
      </c>
      <c r="L867" s="187">
        <f t="shared" si="145"/>
        <v>606000</v>
      </c>
      <c r="M867" s="187">
        <f t="shared" si="146"/>
        <v>1418000</v>
      </c>
      <c r="N867" s="187">
        <f t="shared" si="147"/>
        <v>993800</v>
      </c>
      <c r="O867" s="187">
        <v>0</v>
      </c>
      <c r="P867" s="187">
        <f t="shared" si="150"/>
        <v>840000</v>
      </c>
      <c r="Q867" s="187">
        <f t="shared" si="151"/>
        <v>480000</v>
      </c>
      <c r="R867" s="187">
        <f t="shared" si="152"/>
        <v>1320000</v>
      </c>
      <c r="S867" s="187">
        <f t="shared" si="153"/>
        <v>895800</v>
      </c>
    </row>
    <row r="868" spans="1:19" ht="78" x14ac:dyDescent="0.5">
      <c r="A868" s="14" t="s">
        <v>16</v>
      </c>
      <c r="B868" s="186">
        <v>807209</v>
      </c>
      <c r="C868" s="15" t="s">
        <v>1874</v>
      </c>
      <c r="D868" s="14"/>
      <c r="E868" s="187">
        <v>6</v>
      </c>
      <c r="F868" s="187">
        <f t="shared" si="143"/>
        <v>864000</v>
      </c>
      <c r="G868" s="187">
        <f t="shared" si="144"/>
        <v>380800</v>
      </c>
      <c r="H868" s="187">
        <v>4</v>
      </c>
      <c r="I868" s="187">
        <f t="shared" si="148"/>
        <v>554000</v>
      </c>
      <c r="J868" s="187">
        <f t="shared" si="149"/>
        <v>225200</v>
      </c>
      <c r="K868" s="187">
        <v>2</v>
      </c>
      <c r="L868" s="187">
        <f t="shared" si="145"/>
        <v>606000</v>
      </c>
      <c r="M868" s="187">
        <f t="shared" si="146"/>
        <v>1418000</v>
      </c>
      <c r="N868" s="187">
        <f t="shared" si="147"/>
        <v>993800</v>
      </c>
      <c r="O868" s="187">
        <v>0</v>
      </c>
      <c r="P868" s="187">
        <f t="shared" si="150"/>
        <v>840000</v>
      </c>
      <c r="Q868" s="187">
        <f t="shared" si="151"/>
        <v>480000</v>
      </c>
      <c r="R868" s="187">
        <f t="shared" si="152"/>
        <v>1320000</v>
      </c>
      <c r="S868" s="187">
        <f t="shared" si="153"/>
        <v>895800</v>
      </c>
    </row>
    <row r="869" spans="1:19" ht="58.5" x14ac:dyDescent="0.5">
      <c r="A869" s="14" t="s">
        <v>16</v>
      </c>
      <c r="B869" s="186">
        <v>807210</v>
      </c>
      <c r="C869" s="15" t="s">
        <v>1875</v>
      </c>
      <c r="D869" s="14"/>
      <c r="E869" s="187">
        <v>6</v>
      </c>
      <c r="F869" s="187">
        <f t="shared" si="143"/>
        <v>864000</v>
      </c>
      <c r="G869" s="187">
        <f t="shared" si="144"/>
        <v>380800</v>
      </c>
      <c r="H869" s="187">
        <v>4</v>
      </c>
      <c r="I869" s="187">
        <f t="shared" si="148"/>
        <v>554000</v>
      </c>
      <c r="J869" s="187">
        <f t="shared" si="149"/>
        <v>225200</v>
      </c>
      <c r="K869" s="187">
        <v>2</v>
      </c>
      <c r="L869" s="187">
        <f t="shared" si="145"/>
        <v>606000</v>
      </c>
      <c r="M869" s="187">
        <f t="shared" si="146"/>
        <v>1418000</v>
      </c>
      <c r="N869" s="187">
        <f t="shared" si="147"/>
        <v>993800</v>
      </c>
      <c r="O869" s="187">
        <v>0</v>
      </c>
      <c r="P869" s="187">
        <f t="shared" si="150"/>
        <v>840000</v>
      </c>
      <c r="Q869" s="187">
        <f t="shared" si="151"/>
        <v>480000</v>
      </c>
      <c r="R869" s="187">
        <f t="shared" si="152"/>
        <v>1320000</v>
      </c>
      <c r="S869" s="187">
        <f t="shared" si="153"/>
        <v>895800</v>
      </c>
    </row>
    <row r="870" spans="1:19" ht="78" x14ac:dyDescent="0.5">
      <c r="A870" s="14" t="s">
        <v>16</v>
      </c>
      <c r="B870" s="186">
        <v>807211</v>
      </c>
      <c r="C870" s="15" t="s">
        <v>1876</v>
      </c>
      <c r="D870" s="14"/>
      <c r="E870" s="187">
        <v>6</v>
      </c>
      <c r="F870" s="187">
        <f t="shared" si="143"/>
        <v>864000</v>
      </c>
      <c r="G870" s="187">
        <f t="shared" si="144"/>
        <v>380800</v>
      </c>
      <c r="H870" s="187">
        <v>4</v>
      </c>
      <c r="I870" s="187">
        <f t="shared" si="148"/>
        <v>554000</v>
      </c>
      <c r="J870" s="187">
        <f t="shared" si="149"/>
        <v>225200</v>
      </c>
      <c r="K870" s="187">
        <v>2</v>
      </c>
      <c r="L870" s="187">
        <f t="shared" si="145"/>
        <v>606000</v>
      </c>
      <c r="M870" s="187">
        <f t="shared" si="146"/>
        <v>1418000</v>
      </c>
      <c r="N870" s="187">
        <f t="shared" si="147"/>
        <v>993800</v>
      </c>
      <c r="O870" s="187">
        <v>0</v>
      </c>
      <c r="P870" s="187">
        <f t="shared" si="150"/>
        <v>840000</v>
      </c>
      <c r="Q870" s="187">
        <f t="shared" si="151"/>
        <v>480000</v>
      </c>
      <c r="R870" s="187">
        <f t="shared" si="152"/>
        <v>1320000</v>
      </c>
      <c r="S870" s="187">
        <f t="shared" si="153"/>
        <v>895800</v>
      </c>
    </row>
    <row r="871" spans="1:19" ht="58.5" x14ac:dyDescent="0.5">
      <c r="A871" s="14" t="s">
        <v>16</v>
      </c>
      <c r="B871" s="186">
        <v>807212</v>
      </c>
      <c r="C871" s="15" t="s">
        <v>1877</v>
      </c>
      <c r="D871" s="14"/>
      <c r="E871" s="187">
        <v>6</v>
      </c>
      <c r="F871" s="187">
        <f t="shared" si="143"/>
        <v>864000</v>
      </c>
      <c r="G871" s="187">
        <f t="shared" si="144"/>
        <v>380800</v>
      </c>
      <c r="H871" s="187">
        <v>4</v>
      </c>
      <c r="I871" s="187">
        <f t="shared" si="148"/>
        <v>554000</v>
      </c>
      <c r="J871" s="187">
        <f t="shared" si="149"/>
        <v>225200</v>
      </c>
      <c r="K871" s="187">
        <v>2</v>
      </c>
      <c r="L871" s="187">
        <f t="shared" si="145"/>
        <v>606000</v>
      </c>
      <c r="M871" s="187">
        <f t="shared" si="146"/>
        <v>1418000</v>
      </c>
      <c r="N871" s="187">
        <f t="shared" si="147"/>
        <v>993800</v>
      </c>
      <c r="O871" s="187">
        <v>0</v>
      </c>
      <c r="P871" s="187">
        <f t="shared" si="150"/>
        <v>840000</v>
      </c>
      <c r="Q871" s="187">
        <f t="shared" si="151"/>
        <v>480000</v>
      </c>
      <c r="R871" s="187">
        <f t="shared" si="152"/>
        <v>1320000</v>
      </c>
      <c r="S871" s="187">
        <f t="shared" si="153"/>
        <v>895800</v>
      </c>
    </row>
    <row r="872" spans="1:19" ht="78" x14ac:dyDescent="0.5">
      <c r="A872" s="14" t="s">
        <v>16</v>
      </c>
      <c r="B872" s="186">
        <v>807216</v>
      </c>
      <c r="C872" s="15" t="s">
        <v>1878</v>
      </c>
      <c r="D872" s="14"/>
      <c r="E872" s="187">
        <v>6</v>
      </c>
      <c r="F872" s="187">
        <f t="shared" si="143"/>
        <v>864000</v>
      </c>
      <c r="G872" s="187">
        <f t="shared" si="144"/>
        <v>380800</v>
      </c>
      <c r="H872" s="187">
        <v>4</v>
      </c>
      <c r="I872" s="187">
        <f t="shared" si="148"/>
        <v>554000</v>
      </c>
      <c r="J872" s="187">
        <f t="shared" si="149"/>
        <v>225200</v>
      </c>
      <c r="K872" s="187">
        <v>2</v>
      </c>
      <c r="L872" s="187">
        <f t="shared" si="145"/>
        <v>606000</v>
      </c>
      <c r="M872" s="187">
        <f t="shared" si="146"/>
        <v>1418000</v>
      </c>
      <c r="N872" s="187">
        <f t="shared" si="147"/>
        <v>993800</v>
      </c>
      <c r="O872" s="187">
        <v>0</v>
      </c>
      <c r="P872" s="187">
        <f t="shared" si="150"/>
        <v>840000</v>
      </c>
      <c r="Q872" s="187">
        <f t="shared" si="151"/>
        <v>480000</v>
      </c>
      <c r="R872" s="187">
        <f t="shared" si="152"/>
        <v>1320000</v>
      </c>
      <c r="S872" s="187">
        <f t="shared" si="153"/>
        <v>895800</v>
      </c>
    </row>
    <row r="873" spans="1:19" ht="58.5" x14ac:dyDescent="0.5">
      <c r="A873" s="14" t="s">
        <v>16</v>
      </c>
      <c r="B873" s="186">
        <v>807217</v>
      </c>
      <c r="C873" s="15" t="s">
        <v>1879</v>
      </c>
      <c r="D873" s="14"/>
      <c r="E873" s="187">
        <v>6</v>
      </c>
      <c r="F873" s="187">
        <f t="shared" si="143"/>
        <v>864000</v>
      </c>
      <c r="G873" s="187">
        <f t="shared" si="144"/>
        <v>380800</v>
      </c>
      <c r="H873" s="187">
        <v>4</v>
      </c>
      <c r="I873" s="187">
        <f t="shared" si="148"/>
        <v>554000</v>
      </c>
      <c r="J873" s="187">
        <f t="shared" si="149"/>
        <v>225200</v>
      </c>
      <c r="K873" s="187">
        <v>2</v>
      </c>
      <c r="L873" s="187">
        <f t="shared" si="145"/>
        <v>606000</v>
      </c>
      <c r="M873" s="187">
        <f t="shared" si="146"/>
        <v>1418000</v>
      </c>
      <c r="N873" s="187">
        <f t="shared" si="147"/>
        <v>993800</v>
      </c>
      <c r="O873" s="187">
        <v>0</v>
      </c>
      <c r="P873" s="187">
        <f t="shared" si="150"/>
        <v>840000</v>
      </c>
      <c r="Q873" s="187">
        <f t="shared" si="151"/>
        <v>480000</v>
      </c>
      <c r="R873" s="187">
        <f t="shared" si="152"/>
        <v>1320000</v>
      </c>
      <c r="S873" s="187">
        <f t="shared" si="153"/>
        <v>895800</v>
      </c>
    </row>
    <row r="874" spans="1:19" ht="78" x14ac:dyDescent="0.5">
      <c r="A874" s="14" t="s">
        <v>16</v>
      </c>
      <c r="B874" s="186">
        <v>807218</v>
      </c>
      <c r="C874" s="15" t="s">
        <v>1880</v>
      </c>
      <c r="D874" s="14"/>
      <c r="E874" s="187">
        <v>6</v>
      </c>
      <c r="F874" s="187">
        <f t="shared" si="143"/>
        <v>864000</v>
      </c>
      <c r="G874" s="187">
        <f t="shared" si="144"/>
        <v>380800</v>
      </c>
      <c r="H874" s="187">
        <v>4</v>
      </c>
      <c r="I874" s="187">
        <f t="shared" si="148"/>
        <v>554000</v>
      </c>
      <c r="J874" s="187">
        <f t="shared" si="149"/>
        <v>225200</v>
      </c>
      <c r="K874" s="187">
        <v>2</v>
      </c>
      <c r="L874" s="187">
        <f t="shared" si="145"/>
        <v>606000</v>
      </c>
      <c r="M874" s="187">
        <f t="shared" si="146"/>
        <v>1418000</v>
      </c>
      <c r="N874" s="187">
        <f t="shared" si="147"/>
        <v>993800</v>
      </c>
      <c r="O874" s="187">
        <v>0</v>
      </c>
      <c r="P874" s="187">
        <f t="shared" si="150"/>
        <v>840000</v>
      </c>
      <c r="Q874" s="187">
        <f t="shared" si="151"/>
        <v>480000</v>
      </c>
      <c r="R874" s="187">
        <f t="shared" si="152"/>
        <v>1320000</v>
      </c>
      <c r="S874" s="187">
        <f t="shared" si="153"/>
        <v>895800</v>
      </c>
    </row>
    <row r="875" spans="1:19" ht="78" x14ac:dyDescent="0.5">
      <c r="A875" s="14" t="s">
        <v>16</v>
      </c>
      <c r="B875" s="186">
        <v>807219</v>
      </c>
      <c r="C875" s="15" t="s">
        <v>1881</v>
      </c>
      <c r="D875" s="14"/>
      <c r="E875" s="187">
        <v>6</v>
      </c>
      <c r="F875" s="187">
        <f t="shared" si="143"/>
        <v>864000</v>
      </c>
      <c r="G875" s="187">
        <f t="shared" si="144"/>
        <v>380800</v>
      </c>
      <c r="H875" s="187">
        <v>4</v>
      </c>
      <c r="I875" s="187">
        <f t="shared" si="148"/>
        <v>554000</v>
      </c>
      <c r="J875" s="187">
        <f t="shared" si="149"/>
        <v>225200</v>
      </c>
      <c r="K875" s="187">
        <v>2</v>
      </c>
      <c r="L875" s="187">
        <f t="shared" si="145"/>
        <v>606000</v>
      </c>
      <c r="M875" s="187">
        <f t="shared" si="146"/>
        <v>1418000</v>
      </c>
      <c r="N875" s="187">
        <f t="shared" si="147"/>
        <v>993800</v>
      </c>
      <c r="O875" s="187">
        <v>0</v>
      </c>
      <c r="P875" s="187">
        <f t="shared" si="150"/>
        <v>840000</v>
      </c>
      <c r="Q875" s="187">
        <f t="shared" si="151"/>
        <v>480000</v>
      </c>
      <c r="R875" s="187">
        <f t="shared" si="152"/>
        <v>1320000</v>
      </c>
      <c r="S875" s="187">
        <f t="shared" si="153"/>
        <v>895800</v>
      </c>
    </row>
    <row r="876" spans="1:19" ht="78" x14ac:dyDescent="0.5">
      <c r="A876" s="14" t="s">
        <v>16</v>
      </c>
      <c r="B876" s="186">
        <v>807220</v>
      </c>
      <c r="C876" s="15" t="s">
        <v>1882</v>
      </c>
      <c r="D876" s="14"/>
      <c r="E876" s="187">
        <v>6</v>
      </c>
      <c r="F876" s="187">
        <f t="shared" si="143"/>
        <v>864000</v>
      </c>
      <c r="G876" s="187">
        <f t="shared" si="144"/>
        <v>380800</v>
      </c>
      <c r="H876" s="187">
        <v>4</v>
      </c>
      <c r="I876" s="187">
        <f t="shared" si="148"/>
        <v>554000</v>
      </c>
      <c r="J876" s="187">
        <f t="shared" si="149"/>
        <v>225200</v>
      </c>
      <c r="K876" s="187">
        <v>2</v>
      </c>
      <c r="L876" s="187">
        <f t="shared" si="145"/>
        <v>606000</v>
      </c>
      <c r="M876" s="187">
        <f t="shared" si="146"/>
        <v>1418000</v>
      </c>
      <c r="N876" s="187">
        <f t="shared" si="147"/>
        <v>993800</v>
      </c>
      <c r="O876" s="187">
        <v>0</v>
      </c>
      <c r="P876" s="187">
        <f t="shared" si="150"/>
        <v>840000</v>
      </c>
      <c r="Q876" s="187">
        <f t="shared" si="151"/>
        <v>480000</v>
      </c>
      <c r="R876" s="187">
        <f t="shared" si="152"/>
        <v>1320000</v>
      </c>
      <c r="S876" s="187">
        <f t="shared" si="153"/>
        <v>895800</v>
      </c>
    </row>
    <row r="877" spans="1:19" ht="78" x14ac:dyDescent="0.5">
      <c r="A877" s="14" t="s">
        <v>16</v>
      </c>
      <c r="B877" s="186">
        <v>807221</v>
      </c>
      <c r="C877" s="15" t="s">
        <v>1883</v>
      </c>
      <c r="D877" s="14"/>
      <c r="E877" s="187">
        <v>6</v>
      </c>
      <c r="F877" s="187">
        <f t="shared" si="143"/>
        <v>864000</v>
      </c>
      <c r="G877" s="187">
        <f t="shared" si="144"/>
        <v>380800</v>
      </c>
      <c r="H877" s="187">
        <v>4</v>
      </c>
      <c r="I877" s="187">
        <f t="shared" si="148"/>
        <v>554000</v>
      </c>
      <c r="J877" s="187">
        <f t="shared" si="149"/>
        <v>225200</v>
      </c>
      <c r="K877" s="187">
        <v>2</v>
      </c>
      <c r="L877" s="187">
        <f t="shared" si="145"/>
        <v>606000</v>
      </c>
      <c r="M877" s="187">
        <f t="shared" si="146"/>
        <v>1418000</v>
      </c>
      <c r="N877" s="187">
        <f t="shared" si="147"/>
        <v>993800</v>
      </c>
      <c r="O877" s="187">
        <v>0</v>
      </c>
      <c r="P877" s="187">
        <f t="shared" si="150"/>
        <v>840000</v>
      </c>
      <c r="Q877" s="187">
        <f t="shared" si="151"/>
        <v>480000</v>
      </c>
      <c r="R877" s="187">
        <f t="shared" si="152"/>
        <v>1320000</v>
      </c>
      <c r="S877" s="187">
        <f t="shared" si="153"/>
        <v>895800</v>
      </c>
    </row>
    <row r="878" spans="1:19" ht="58.5" x14ac:dyDescent="0.5">
      <c r="A878" s="14" t="s">
        <v>16</v>
      </c>
      <c r="B878" s="186">
        <v>807230</v>
      </c>
      <c r="C878" s="15" t="s">
        <v>1884</v>
      </c>
      <c r="D878" s="14"/>
      <c r="E878" s="187">
        <v>8</v>
      </c>
      <c r="F878" s="187">
        <f t="shared" si="143"/>
        <v>1296000</v>
      </c>
      <c r="G878" s="187">
        <f t="shared" si="144"/>
        <v>571200</v>
      </c>
      <c r="H878" s="187">
        <v>6</v>
      </c>
      <c r="I878" s="187">
        <f t="shared" si="148"/>
        <v>554000</v>
      </c>
      <c r="J878" s="187">
        <f t="shared" si="149"/>
        <v>225200</v>
      </c>
      <c r="K878" s="187">
        <v>2</v>
      </c>
      <c r="L878" s="187">
        <f t="shared" si="145"/>
        <v>796400</v>
      </c>
      <c r="M878" s="187">
        <f t="shared" si="146"/>
        <v>1850000</v>
      </c>
      <c r="N878" s="187">
        <f t="shared" si="147"/>
        <v>1292520</v>
      </c>
      <c r="O878" s="187">
        <v>0</v>
      </c>
      <c r="P878" s="187">
        <f t="shared" si="150"/>
        <v>1260000</v>
      </c>
      <c r="Q878" s="187">
        <f t="shared" si="151"/>
        <v>480000</v>
      </c>
      <c r="R878" s="187">
        <f t="shared" si="152"/>
        <v>1740000</v>
      </c>
      <c r="S878" s="187">
        <f t="shared" si="153"/>
        <v>1182520</v>
      </c>
    </row>
    <row r="879" spans="1:19" ht="78" x14ac:dyDescent="0.5">
      <c r="A879" s="14" t="s">
        <v>16</v>
      </c>
      <c r="B879" s="186">
        <v>807231</v>
      </c>
      <c r="C879" s="15" t="s">
        <v>1885</v>
      </c>
      <c r="D879" s="14"/>
      <c r="E879" s="187">
        <v>8</v>
      </c>
      <c r="F879" s="187">
        <f t="shared" si="143"/>
        <v>1296000</v>
      </c>
      <c r="G879" s="187">
        <f t="shared" si="144"/>
        <v>571200</v>
      </c>
      <c r="H879" s="187">
        <v>6</v>
      </c>
      <c r="I879" s="187">
        <f t="shared" si="148"/>
        <v>554000</v>
      </c>
      <c r="J879" s="187">
        <f t="shared" si="149"/>
        <v>225200</v>
      </c>
      <c r="K879" s="187">
        <v>2</v>
      </c>
      <c r="L879" s="187">
        <f t="shared" si="145"/>
        <v>796400</v>
      </c>
      <c r="M879" s="187">
        <f t="shared" si="146"/>
        <v>1850000</v>
      </c>
      <c r="N879" s="187">
        <f t="shared" si="147"/>
        <v>1292520</v>
      </c>
      <c r="O879" s="187">
        <v>0</v>
      </c>
      <c r="P879" s="187">
        <f t="shared" si="150"/>
        <v>1260000</v>
      </c>
      <c r="Q879" s="187">
        <f t="shared" si="151"/>
        <v>480000</v>
      </c>
      <c r="R879" s="187">
        <f t="shared" si="152"/>
        <v>1740000</v>
      </c>
      <c r="S879" s="187">
        <f t="shared" si="153"/>
        <v>1182520</v>
      </c>
    </row>
    <row r="880" spans="1:19" ht="78" x14ac:dyDescent="0.5">
      <c r="A880" s="14" t="s">
        <v>16</v>
      </c>
      <c r="B880" s="186">
        <v>807232</v>
      </c>
      <c r="C880" s="15" t="s">
        <v>1886</v>
      </c>
      <c r="D880" s="14"/>
      <c r="E880" s="187">
        <v>8</v>
      </c>
      <c r="F880" s="187">
        <f t="shared" si="143"/>
        <v>1296000</v>
      </c>
      <c r="G880" s="187">
        <f t="shared" si="144"/>
        <v>571200</v>
      </c>
      <c r="H880" s="187">
        <v>6</v>
      </c>
      <c r="I880" s="187">
        <f t="shared" si="148"/>
        <v>554000</v>
      </c>
      <c r="J880" s="187">
        <f t="shared" si="149"/>
        <v>225200</v>
      </c>
      <c r="K880" s="187">
        <v>2</v>
      </c>
      <c r="L880" s="187">
        <f t="shared" si="145"/>
        <v>796400</v>
      </c>
      <c r="M880" s="187">
        <f t="shared" si="146"/>
        <v>1850000</v>
      </c>
      <c r="N880" s="187">
        <f t="shared" si="147"/>
        <v>1292520</v>
      </c>
      <c r="O880" s="187">
        <v>0</v>
      </c>
      <c r="P880" s="187">
        <f t="shared" si="150"/>
        <v>1260000</v>
      </c>
      <c r="Q880" s="187">
        <f t="shared" si="151"/>
        <v>480000</v>
      </c>
      <c r="R880" s="187">
        <f t="shared" si="152"/>
        <v>1740000</v>
      </c>
      <c r="S880" s="187">
        <f t="shared" si="153"/>
        <v>1182520</v>
      </c>
    </row>
    <row r="881" spans="1:19" ht="78" x14ac:dyDescent="0.5">
      <c r="A881" s="14" t="s">
        <v>16</v>
      </c>
      <c r="B881" s="186">
        <v>807233</v>
      </c>
      <c r="C881" s="15" t="s">
        <v>1887</v>
      </c>
      <c r="D881" s="14"/>
      <c r="E881" s="187">
        <v>8</v>
      </c>
      <c r="F881" s="187">
        <f t="shared" si="143"/>
        <v>1296000</v>
      </c>
      <c r="G881" s="187">
        <f t="shared" si="144"/>
        <v>571200</v>
      </c>
      <c r="H881" s="187">
        <v>6</v>
      </c>
      <c r="I881" s="187">
        <f t="shared" si="148"/>
        <v>554000</v>
      </c>
      <c r="J881" s="187">
        <f t="shared" si="149"/>
        <v>225200</v>
      </c>
      <c r="K881" s="187">
        <v>2</v>
      </c>
      <c r="L881" s="187">
        <f t="shared" si="145"/>
        <v>796400</v>
      </c>
      <c r="M881" s="187">
        <f t="shared" si="146"/>
        <v>1850000</v>
      </c>
      <c r="N881" s="187">
        <f t="shared" si="147"/>
        <v>1292520</v>
      </c>
      <c r="O881" s="187">
        <v>0</v>
      </c>
      <c r="P881" s="187">
        <f t="shared" si="150"/>
        <v>1260000</v>
      </c>
      <c r="Q881" s="187">
        <f t="shared" si="151"/>
        <v>480000</v>
      </c>
      <c r="R881" s="187">
        <f t="shared" si="152"/>
        <v>1740000</v>
      </c>
      <c r="S881" s="187">
        <f t="shared" si="153"/>
        <v>1182520</v>
      </c>
    </row>
    <row r="882" spans="1:19" ht="78" x14ac:dyDescent="0.5">
      <c r="A882" s="14" t="s">
        <v>16</v>
      </c>
      <c r="B882" s="186">
        <v>807234</v>
      </c>
      <c r="C882" s="15" t="s">
        <v>1888</v>
      </c>
      <c r="D882" s="14"/>
      <c r="E882" s="187">
        <v>8</v>
      </c>
      <c r="F882" s="187">
        <f t="shared" si="143"/>
        <v>1296000</v>
      </c>
      <c r="G882" s="187">
        <f t="shared" si="144"/>
        <v>571200</v>
      </c>
      <c r="H882" s="187">
        <v>6</v>
      </c>
      <c r="I882" s="187">
        <f t="shared" si="148"/>
        <v>554000</v>
      </c>
      <c r="J882" s="187">
        <f t="shared" si="149"/>
        <v>225200</v>
      </c>
      <c r="K882" s="187">
        <v>2</v>
      </c>
      <c r="L882" s="187">
        <f t="shared" si="145"/>
        <v>796400</v>
      </c>
      <c r="M882" s="187">
        <f t="shared" si="146"/>
        <v>1850000</v>
      </c>
      <c r="N882" s="187">
        <f t="shared" si="147"/>
        <v>1292520</v>
      </c>
      <c r="O882" s="187">
        <v>0</v>
      </c>
      <c r="P882" s="187">
        <f t="shared" si="150"/>
        <v>1260000</v>
      </c>
      <c r="Q882" s="187">
        <f t="shared" si="151"/>
        <v>480000</v>
      </c>
      <c r="R882" s="187">
        <f t="shared" si="152"/>
        <v>1740000</v>
      </c>
      <c r="S882" s="187">
        <f t="shared" si="153"/>
        <v>1182520</v>
      </c>
    </row>
    <row r="883" spans="1:19" ht="78" x14ac:dyDescent="0.5">
      <c r="A883" s="14" t="s">
        <v>16</v>
      </c>
      <c r="B883" s="186">
        <v>807235</v>
      </c>
      <c r="C883" s="15" t="s">
        <v>1889</v>
      </c>
      <c r="D883" s="14"/>
      <c r="E883" s="187">
        <v>8</v>
      </c>
      <c r="F883" s="187">
        <f t="shared" si="143"/>
        <v>1296000</v>
      </c>
      <c r="G883" s="187">
        <f t="shared" si="144"/>
        <v>571200</v>
      </c>
      <c r="H883" s="187">
        <v>6</v>
      </c>
      <c r="I883" s="187">
        <f t="shared" si="148"/>
        <v>554000</v>
      </c>
      <c r="J883" s="187">
        <f t="shared" si="149"/>
        <v>225200</v>
      </c>
      <c r="K883" s="187">
        <v>2</v>
      </c>
      <c r="L883" s="187">
        <f t="shared" si="145"/>
        <v>796400</v>
      </c>
      <c r="M883" s="187">
        <f t="shared" si="146"/>
        <v>1850000</v>
      </c>
      <c r="N883" s="187">
        <f t="shared" si="147"/>
        <v>1292520</v>
      </c>
      <c r="O883" s="187">
        <v>0</v>
      </c>
      <c r="P883" s="187">
        <f t="shared" si="150"/>
        <v>1260000</v>
      </c>
      <c r="Q883" s="187">
        <f t="shared" si="151"/>
        <v>480000</v>
      </c>
      <c r="R883" s="187">
        <f t="shared" si="152"/>
        <v>1740000</v>
      </c>
      <c r="S883" s="187">
        <f t="shared" si="153"/>
        <v>1182520</v>
      </c>
    </row>
    <row r="884" spans="1:19" ht="78" x14ac:dyDescent="0.5">
      <c r="A884" s="14" t="s">
        <v>16</v>
      </c>
      <c r="B884" s="186">
        <v>807236</v>
      </c>
      <c r="C884" s="15" t="s">
        <v>1890</v>
      </c>
      <c r="D884" s="14"/>
      <c r="E884" s="187">
        <v>8</v>
      </c>
      <c r="F884" s="187">
        <f t="shared" si="143"/>
        <v>1296000</v>
      </c>
      <c r="G884" s="187">
        <f t="shared" si="144"/>
        <v>571200</v>
      </c>
      <c r="H884" s="187">
        <v>6</v>
      </c>
      <c r="I884" s="187">
        <f t="shared" si="148"/>
        <v>554000</v>
      </c>
      <c r="J884" s="187">
        <f t="shared" si="149"/>
        <v>225200</v>
      </c>
      <c r="K884" s="187">
        <v>2</v>
      </c>
      <c r="L884" s="187">
        <f t="shared" si="145"/>
        <v>796400</v>
      </c>
      <c r="M884" s="187">
        <f t="shared" si="146"/>
        <v>1850000</v>
      </c>
      <c r="N884" s="187">
        <f t="shared" si="147"/>
        <v>1292520</v>
      </c>
      <c r="O884" s="187">
        <v>0</v>
      </c>
      <c r="P884" s="187">
        <f t="shared" si="150"/>
        <v>1260000</v>
      </c>
      <c r="Q884" s="187">
        <f t="shared" si="151"/>
        <v>480000</v>
      </c>
      <c r="R884" s="187">
        <f t="shared" si="152"/>
        <v>1740000</v>
      </c>
      <c r="S884" s="187">
        <f t="shared" si="153"/>
        <v>1182520</v>
      </c>
    </row>
    <row r="885" spans="1:19" ht="78" x14ac:dyDescent="0.5">
      <c r="A885" s="14" t="s">
        <v>16</v>
      </c>
      <c r="B885" s="186">
        <v>807237</v>
      </c>
      <c r="C885" s="15" t="s">
        <v>1891</v>
      </c>
      <c r="D885" s="14"/>
      <c r="E885" s="187">
        <v>8</v>
      </c>
      <c r="F885" s="187">
        <f t="shared" si="143"/>
        <v>1296000</v>
      </c>
      <c r="G885" s="187">
        <f t="shared" si="144"/>
        <v>571200</v>
      </c>
      <c r="H885" s="187">
        <v>6</v>
      </c>
      <c r="I885" s="187">
        <f t="shared" si="148"/>
        <v>554000</v>
      </c>
      <c r="J885" s="187">
        <f t="shared" si="149"/>
        <v>225200</v>
      </c>
      <c r="K885" s="187">
        <v>2</v>
      </c>
      <c r="L885" s="187">
        <f t="shared" si="145"/>
        <v>796400</v>
      </c>
      <c r="M885" s="187">
        <f t="shared" si="146"/>
        <v>1850000</v>
      </c>
      <c r="N885" s="187">
        <f t="shared" si="147"/>
        <v>1292520</v>
      </c>
      <c r="O885" s="187">
        <v>0</v>
      </c>
      <c r="P885" s="187">
        <f t="shared" si="150"/>
        <v>1260000</v>
      </c>
      <c r="Q885" s="187">
        <f t="shared" si="151"/>
        <v>480000</v>
      </c>
      <c r="R885" s="187">
        <f t="shared" si="152"/>
        <v>1740000</v>
      </c>
      <c r="S885" s="187">
        <f t="shared" si="153"/>
        <v>1182520</v>
      </c>
    </row>
    <row r="886" spans="1:19" ht="78" x14ac:dyDescent="0.5">
      <c r="A886" s="14" t="s">
        <v>16</v>
      </c>
      <c r="B886" s="186">
        <v>807238</v>
      </c>
      <c r="C886" s="15" t="s">
        <v>1892</v>
      </c>
      <c r="D886" s="14"/>
      <c r="E886" s="187">
        <v>8</v>
      </c>
      <c r="F886" s="187">
        <f t="shared" si="143"/>
        <v>1296000</v>
      </c>
      <c r="G886" s="187">
        <f t="shared" si="144"/>
        <v>571200</v>
      </c>
      <c r="H886" s="187">
        <v>6</v>
      </c>
      <c r="I886" s="187">
        <f t="shared" si="148"/>
        <v>554000</v>
      </c>
      <c r="J886" s="187">
        <f t="shared" si="149"/>
        <v>225200</v>
      </c>
      <c r="K886" s="187">
        <v>2</v>
      </c>
      <c r="L886" s="187">
        <f t="shared" si="145"/>
        <v>796400</v>
      </c>
      <c r="M886" s="187">
        <f t="shared" si="146"/>
        <v>1850000</v>
      </c>
      <c r="N886" s="187">
        <f t="shared" si="147"/>
        <v>1292520</v>
      </c>
      <c r="O886" s="187">
        <v>0</v>
      </c>
      <c r="P886" s="187">
        <f t="shared" si="150"/>
        <v>1260000</v>
      </c>
      <c r="Q886" s="187">
        <f t="shared" si="151"/>
        <v>480000</v>
      </c>
      <c r="R886" s="187">
        <f t="shared" si="152"/>
        <v>1740000</v>
      </c>
      <c r="S886" s="187">
        <f t="shared" si="153"/>
        <v>1182520</v>
      </c>
    </row>
    <row r="887" spans="1:19" ht="78" x14ac:dyDescent="0.5">
      <c r="A887" s="14" t="s">
        <v>16</v>
      </c>
      <c r="B887" s="186">
        <v>807239</v>
      </c>
      <c r="C887" s="15" t="s">
        <v>1893</v>
      </c>
      <c r="D887" s="14"/>
      <c r="E887" s="187">
        <v>8</v>
      </c>
      <c r="F887" s="187">
        <f t="shared" si="143"/>
        <v>1296000</v>
      </c>
      <c r="G887" s="187">
        <f t="shared" si="144"/>
        <v>571200</v>
      </c>
      <c r="H887" s="187">
        <v>6</v>
      </c>
      <c r="I887" s="187">
        <f t="shared" si="148"/>
        <v>554000</v>
      </c>
      <c r="J887" s="187">
        <f t="shared" si="149"/>
        <v>225200</v>
      </c>
      <c r="K887" s="187">
        <v>2</v>
      </c>
      <c r="L887" s="187">
        <f t="shared" si="145"/>
        <v>796400</v>
      </c>
      <c r="M887" s="187">
        <f t="shared" si="146"/>
        <v>1850000</v>
      </c>
      <c r="N887" s="187">
        <f t="shared" si="147"/>
        <v>1292520</v>
      </c>
      <c r="O887" s="187">
        <v>0</v>
      </c>
      <c r="P887" s="187">
        <f t="shared" si="150"/>
        <v>1260000</v>
      </c>
      <c r="Q887" s="187">
        <f t="shared" si="151"/>
        <v>480000</v>
      </c>
      <c r="R887" s="187">
        <f t="shared" si="152"/>
        <v>1740000</v>
      </c>
      <c r="S887" s="187">
        <f t="shared" si="153"/>
        <v>1182520</v>
      </c>
    </row>
    <row r="888" spans="1:19" ht="78" x14ac:dyDescent="0.5">
      <c r="A888" s="14" t="s">
        <v>16</v>
      </c>
      <c r="B888" s="186">
        <v>807240</v>
      </c>
      <c r="C888" s="15" t="s">
        <v>1894</v>
      </c>
      <c r="D888" s="14"/>
      <c r="E888" s="187">
        <v>8</v>
      </c>
      <c r="F888" s="187">
        <f t="shared" si="143"/>
        <v>1296000</v>
      </c>
      <c r="G888" s="187">
        <f t="shared" si="144"/>
        <v>571200</v>
      </c>
      <c r="H888" s="187">
        <v>6</v>
      </c>
      <c r="I888" s="187">
        <f t="shared" si="148"/>
        <v>554000</v>
      </c>
      <c r="J888" s="187">
        <f t="shared" si="149"/>
        <v>225200</v>
      </c>
      <c r="K888" s="187">
        <v>2</v>
      </c>
      <c r="L888" s="187">
        <f t="shared" si="145"/>
        <v>796400</v>
      </c>
      <c r="M888" s="187">
        <f t="shared" si="146"/>
        <v>1850000</v>
      </c>
      <c r="N888" s="187">
        <f t="shared" si="147"/>
        <v>1292520</v>
      </c>
      <c r="O888" s="187">
        <v>0</v>
      </c>
      <c r="P888" s="187">
        <f t="shared" si="150"/>
        <v>1260000</v>
      </c>
      <c r="Q888" s="187">
        <f t="shared" si="151"/>
        <v>480000</v>
      </c>
      <c r="R888" s="187">
        <f t="shared" si="152"/>
        <v>1740000</v>
      </c>
      <c r="S888" s="187">
        <f t="shared" si="153"/>
        <v>1182520</v>
      </c>
    </row>
    <row r="889" spans="1:19" ht="78" x14ac:dyDescent="0.5">
      <c r="A889" s="14" t="s">
        <v>16</v>
      </c>
      <c r="B889" s="186">
        <v>807241</v>
      </c>
      <c r="C889" s="15" t="s">
        <v>1895</v>
      </c>
      <c r="D889" s="14"/>
      <c r="E889" s="187">
        <v>8</v>
      </c>
      <c r="F889" s="187">
        <f t="shared" si="143"/>
        <v>1296000</v>
      </c>
      <c r="G889" s="187">
        <f t="shared" si="144"/>
        <v>571200</v>
      </c>
      <c r="H889" s="187">
        <v>6</v>
      </c>
      <c r="I889" s="187">
        <f t="shared" si="148"/>
        <v>554000</v>
      </c>
      <c r="J889" s="187">
        <f t="shared" si="149"/>
        <v>225200</v>
      </c>
      <c r="K889" s="187">
        <v>2</v>
      </c>
      <c r="L889" s="187">
        <f t="shared" si="145"/>
        <v>796400</v>
      </c>
      <c r="M889" s="187">
        <f t="shared" si="146"/>
        <v>1850000</v>
      </c>
      <c r="N889" s="187">
        <f t="shared" si="147"/>
        <v>1292520</v>
      </c>
      <c r="O889" s="187">
        <v>0</v>
      </c>
      <c r="P889" s="187">
        <f t="shared" si="150"/>
        <v>1260000</v>
      </c>
      <c r="Q889" s="187">
        <f t="shared" si="151"/>
        <v>480000</v>
      </c>
      <c r="R889" s="187">
        <f t="shared" si="152"/>
        <v>1740000</v>
      </c>
      <c r="S889" s="187">
        <f t="shared" si="153"/>
        <v>1182520</v>
      </c>
    </row>
    <row r="890" spans="1:19" ht="78" x14ac:dyDescent="0.5">
      <c r="A890" s="14" t="s">
        <v>16</v>
      </c>
      <c r="B890" s="186">
        <v>807242</v>
      </c>
      <c r="C890" s="15" t="s">
        <v>1896</v>
      </c>
      <c r="D890" s="14"/>
      <c r="E890" s="187">
        <v>8</v>
      </c>
      <c r="F890" s="187">
        <f t="shared" si="143"/>
        <v>1296000</v>
      </c>
      <c r="G890" s="187">
        <f t="shared" si="144"/>
        <v>571200</v>
      </c>
      <c r="H890" s="187">
        <v>6</v>
      </c>
      <c r="I890" s="187">
        <f t="shared" si="148"/>
        <v>554000</v>
      </c>
      <c r="J890" s="187">
        <f t="shared" si="149"/>
        <v>225200</v>
      </c>
      <c r="K890" s="187">
        <v>2</v>
      </c>
      <c r="L890" s="187">
        <f t="shared" si="145"/>
        <v>796400</v>
      </c>
      <c r="M890" s="187">
        <f t="shared" si="146"/>
        <v>1850000</v>
      </c>
      <c r="N890" s="187">
        <f t="shared" si="147"/>
        <v>1292520</v>
      </c>
      <c r="O890" s="187">
        <v>0</v>
      </c>
      <c r="P890" s="187">
        <f t="shared" si="150"/>
        <v>1260000</v>
      </c>
      <c r="Q890" s="187">
        <f t="shared" si="151"/>
        <v>480000</v>
      </c>
      <c r="R890" s="187">
        <f t="shared" si="152"/>
        <v>1740000</v>
      </c>
      <c r="S890" s="187">
        <f t="shared" si="153"/>
        <v>1182520</v>
      </c>
    </row>
    <row r="891" spans="1:19" ht="78" x14ac:dyDescent="0.5">
      <c r="A891" s="14" t="s">
        <v>16</v>
      </c>
      <c r="B891" s="186">
        <v>807243</v>
      </c>
      <c r="C891" s="15" t="s">
        <v>1897</v>
      </c>
      <c r="D891" s="14"/>
      <c r="E891" s="187">
        <v>8</v>
      </c>
      <c r="F891" s="187">
        <f t="shared" si="143"/>
        <v>1296000</v>
      </c>
      <c r="G891" s="187">
        <f t="shared" si="144"/>
        <v>571200</v>
      </c>
      <c r="H891" s="187">
        <v>6</v>
      </c>
      <c r="I891" s="187">
        <f t="shared" si="148"/>
        <v>554000</v>
      </c>
      <c r="J891" s="187">
        <f t="shared" si="149"/>
        <v>225200</v>
      </c>
      <c r="K891" s="187">
        <v>2</v>
      </c>
      <c r="L891" s="187">
        <f t="shared" si="145"/>
        <v>796400</v>
      </c>
      <c r="M891" s="187">
        <f t="shared" si="146"/>
        <v>1850000</v>
      </c>
      <c r="N891" s="187">
        <f t="shared" si="147"/>
        <v>1292520</v>
      </c>
      <c r="O891" s="187">
        <v>0</v>
      </c>
      <c r="P891" s="187">
        <f t="shared" si="150"/>
        <v>1260000</v>
      </c>
      <c r="Q891" s="187">
        <f t="shared" si="151"/>
        <v>480000</v>
      </c>
      <c r="R891" s="187">
        <f t="shared" si="152"/>
        <v>1740000</v>
      </c>
      <c r="S891" s="187">
        <f t="shared" si="153"/>
        <v>1182520</v>
      </c>
    </row>
    <row r="892" spans="1:19" ht="78" x14ac:dyDescent="0.5">
      <c r="A892" s="14" t="s">
        <v>16</v>
      </c>
      <c r="B892" s="186">
        <v>807244</v>
      </c>
      <c r="C892" s="15" t="s">
        <v>1898</v>
      </c>
      <c r="D892" s="14"/>
      <c r="E892" s="187">
        <v>8</v>
      </c>
      <c r="F892" s="187">
        <f t="shared" si="143"/>
        <v>1296000</v>
      </c>
      <c r="G892" s="187">
        <f t="shared" si="144"/>
        <v>571200</v>
      </c>
      <c r="H892" s="187">
        <v>6</v>
      </c>
      <c r="I892" s="187">
        <f t="shared" si="148"/>
        <v>554000</v>
      </c>
      <c r="J892" s="187">
        <f t="shared" si="149"/>
        <v>225200</v>
      </c>
      <c r="K892" s="187">
        <v>2</v>
      </c>
      <c r="L892" s="187">
        <f t="shared" si="145"/>
        <v>796400</v>
      </c>
      <c r="M892" s="187">
        <f t="shared" si="146"/>
        <v>1850000</v>
      </c>
      <c r="N892" s="187">
        <f t="shared" si="147"/>
        <v>1292520</v>
      </c>
      <c r="O892" s="187">
        <v>0</v>
      </c>
      <c r="P892" s="187">
        <f t="shared" si="150"/>
        <v>1260000</v>
      </c>
      <c r="Q892" s="187">
        <f t="shared" si="151"/>
        <v>480000</v>
      </c>
      <c r="R892" s="187">
        <f t="shared" si="152"/>
        <v>1740000</v>
      </c>
      <c r="S892" s="187">
        <f t="shared" si="153"/>
        <v>1182520</v>
      </c>
    </row>
    <row r="893" spans="1:19" ht="78" x14ac:dyDescent="0.5">
      <c r="A893" s="14" t="s">
        <v>16</v>
      </c>
      <c r="B893" s="186">
        <v>807245</v>
      </c>
      <c r="C893" s="15" t="s">
        <v>1899</v>
      </c>
      <c r="D893" s="14"/>
      <c r="E893" s="187">
        <v>8</v>
      </c>
      <c r="F893" s="187">
        <f t="shared" si="143"/>
        <v>1296000</v>
      </c>
      <c r="G893" s="187">
        <f t="shared" si="144"/>
        <v>571200</v>
      </c>
      <c r="H893" s="187">
        <v>6</v>
      </c>
      <c r="I893" s="187">
        <f t="shared" si="148"/>
        <v>554000</v>
      </c>
      <c r="J893" s="187">
        <f t="shared" si="149"/>
        <v>225200</v>
      </c>
      <c r="K893" s="187">
        <v>2</v>
      </c>
      <c r="L893" s="187">
        <f t="shared" si="145"/>
        <v>796400</v>
      </c>
      <c r="M893" s="187">
        <f t="shared" si="146"/>
        <v>1850000</v>
      </c>
      <c r="N893" s="187">
        <f t="shared" si="147"/>
        <v>1292520</v>
      </c>
      <c r="O893" s="187">
        <v>0</v>
      </c>
      <c r="P893" s="187">
        <f t="shared" si="150"/>
        <v>1260000</v>
      </c>
      <c r="Q893" s="187">
        <f t="shared" si="151"/>
        <v>480000</v>
      </c>
      <c r="R893" s="187">
        <f t="shared" si="152"/>
        <v>1740000</v>
      </c>
      <c r="S893" s="187">
        <f t="shared" si="153"/>
        <v>1182520</v>
      </c>
    </row>
    <row r="894" spans="1:19" ht="78" x14ac:dyDescent="0.5">
      <c r="A894" s="14" t="s">
        <v>16</v>
      </c>
      <c r="B894" s="186">
        <v>807246</v>
      </c>
      <c r="C894" s="15" t="s">
        <v>1900</v>
      </c>
      <c r="D894" s="14"/>
      <c r="E894" s="187">
        <v>8</v>
      </c>
      <c r="F894" s="187">
        <f t="shared" si="143"/>
        <v>1296000</v>
      </c>
      <c r="G894" s="187">
        <f t="shared" si="144"/>
        <v>571200</v>
      </c>
      <c r="H894" s="187">
        <v>6</v>
      </c>
      <c r="I894" s="187">
        <f t="shared" si="148"/>
        <v>554000</v>
      </c>
      <c r="J894" s="187">
        <f t="shared" si="149"/>
        <v>225200</v>
      </c>
      <c r="K894" s="187">
        <v>2</v>
      </c>
      <c r="L894" s="187">
        <f t="shared" si="145"/>
        <v>796400</v>
      </c>
      <c r="M894" s="187">
        <f t="shared" si="146"/>
        <v>1850000</v>
      </c>
      <c r="N894" s="187">
        <f t="shared" si="147"/>
        <v>1292520</v>
      </c>
      <c r="O894" s="187">
        <v>0</v>
      </c>
      <c r="P894" s="187">
        <f t="shared" si="150"/>
        <v>1260000</v>
      </c>
      <c r="Q894" s="187">
        <f t="shared" si="151"/>
        <v>480000</v>
      </c>
      <c r="R894" s="187">
        <f t="shared" si="152"/>
        <v>1740000</v>
      </c>
      <c r="S894" s="187">
        <f t="shared" si="153"/>
        <v>1182520</v>
      </c>
    </row>
    <row r="895" spans="1:19" ht="78" x14ac:dyDescent="0.5">
      <c r="A895" s="14" t="s">
        <v>16</v>
      </c>
      <c r="B895" s="186">
        <v>807247</v>
      </c>
      <c r="C895" s="15" t="s">
        <v>1901</v>
      </c>
      <c r="D895" s="14"/>
      <c r="E895" s="187">
        <v>8</v>
      </c>
      <c r="F895" s="187">
        <f t="shared" si="143"/>
        <v>1296000</v>
      </c>
      <c r="G895" s="187">
        <f t="shared" si="144"/>
        <v>571200</v>
      </c>
      <c r="H895" s="187">
        <v>6</v>
      </c>
      <c r="I895" s="187">
        <f t="shared" si="148"/>
        <v>554000</v>
      </c>
      <c r="J895" s="187">
        <f t="shared" si="149"/>
        <v>225200</v>
      </c>
      <c r="K895" s="187">
        <v>2</v>
      </c>
      <c r="L895" s="187">
        <f t="shared" si="145"/>
        <v>796400</v>
      </c>
      <c r="M895" s="187">
        <f t="shared" si="146"/>
        <v>1850000</v>
      </c>
      <c r="N895" s="187">
        <f t="shared" si="147"/>
        <v>1292520</v>
      </c>
      <c r="O895" s="187">
        <v>0</v>
      </c>
      <c r="P895" s="187">
        <f t="shared" si="150"/>
        <v>1260000</v>
      </c>
      <c r="Q895" s="187">
        <f t="shared" si="151"/>
        <v>480000</v>
      </c>
      <c r="R895" s="187">
        <f t="shared" si="152"/>
        <v>1740000</v>
      </c>
      <c r="S895" s="187">
        <f t="shared" si="153"/>
        <v>1182520</v>
      </c>
    </row>
    <row r="896" spans="1:19" ht="78" x14ac:dyDescent="0.5">
      <c r="A896" s="14" t="s">
        <v>16</v>
      </c>
      <c r="B896" s="186">
        <v>807248</v>
      </c>
      <c r="C896" s="15" t="s">
        <v>1902</v>
      </c>
      <c r="D896" s="14"/>
      <c r="E896" s="187">
        <v>8</v>
      </c>
      <c r="F896" s="187">
        <f t="shared" si="143"/>
        <v>1296000</v>
      </c>
      <c r="G896" s="187">
        <f t="shared" si="144"/>
        <v>571200</v>
      </c>
      <c r="H896" s="187">
        <v>6</v>
      </c>
      <c r="I896" s="187">
        <f t="shared" si="148"/>
        <v>554000</v>
      </c>
      <c r="J896" s="187">
        <f t="shared" si="149"/>
        <v>225200</v>
      </c>
      <c r="K896" s="187">
        <v>2</v>
      </c>
      <c r="L896" s="187">
        <f t="shared" si="145"/>
        <v>796400</v>
      </c>
      <c r="M896" s="187">
        <f t="shared" si="146"/>
        <v>1850000</v>
      </c>
      <c r="N896" s="187">
        <f t="shared" si="147"/>
        <v>1292520</v>
      </c>
      <c r="O896" s="187">
        <v>0</v>
      </c>
      <c r="P896" s="187">
        <f t="shared" si="150"/>
        <v>1260000</v>
      </c>
      <c r="Q896" s="187">
        <f t="shared" si="151"/>
        <v>480000</v>
      </c>
      <c r="R896" s="187">
        <f t="shared" si="152"/>
        <v>1740000</v>
      </c>
      <c r="S896" s="187">
        <f t="shared" si="153"/>
        <v>1182520</v>
      </c>
    </row>
    <row r="897" spans="1:19" ht="78" x14ac:dyDescent="0.5">
      <c r="A897" s="14" t="s">
        <v>16</v>
      </c>
      <c r="B897" s="186">
        <v>807249</v>
      </c>
      <c r="C897" s="15" t="s">
        <v>1903</v>
      </c>
      <c r="D897" s="14"/>
      <c r="E897" s="187">
        <v>8</v>
      </c>
      <c r="F897" s="187">
        <f t="shared" si="143"/>
        <v>1296000</v>
      </c>
      <c r="G897" s="187">
        <f t="shared" si="144"/>
        <v>571200</v>
      </c>
      <c r="H897" s="187">
        <v>6</v>
      </c>
      <c r="I897" s="187">
        <f t="shared" si="148"/>
        <v>554000</v>
      </c>
      <c r="J897" s="187">
        <f t="shared" si="149"/>
        <v>225200</v>
      </c>
      <c r="K897" s="187">
        <v>2</v>
      </c>
      <c r="L897" s="187">
        <f t="shared" si="145"/>
        <v>796400</v>
      </c>
      <c r="M897" s="187">
        <f t="shared" si="146"/>
        <v>1850000</v>
      </c>
      <c r="N897" s="187">
        <f t="shared" si="147"/>
        <v>1292520</v>
      </c>
      <c r="O897" s="187">
        <v>0</v>
      </c>
      <c r="P897" s="187">
        <f t="shared" si="150"/>
        <v>1260000</v>
      </c>
      <c r="Q897" s="187">
        <f t="shared" si="151"/>
        <v>480000</v>
      </c>
      <c r="R897" s="187">
        <f t="shared" si="152"/>
        <v>1740000</v>
      </c>
      <c r="S897" s="187">
        <f t="shared" si="153"/>
        <v>1182520</v>
      </c>
    </row>
    <row r="898" spans="1:19" ht="78" x14ac:dyDescent="0.5">
      <c r="A898" s="14" t="s">
        <v>16</v>
      </c>
      <c r="B898" s="186">
        <v>807250</v>
      </c>
      <c r="C898" s="15" t="s">
        <v>1904</v>
      </c>
      <c r="D898" s="14"/>
      <c r="E898" s="187">
        <v>8</v>
      </c>
      <c r="F898" s="187">
        <f t="shared" si="143"/>
        <v>1296000</v>
      </c>
      <c r="G898" s="187">
        <f t="shared" si="144"/>
        <v>571200</v>
      </c>
      <c r="H898" s="187">
        <v>6</v>
      </c>
      <c r="I898" s="187">
        <f t="shared" si="148"/>
        <v>554000</v>
      </c>
      <c r="J898" s="187">
        <f t="shared" si="149"/>
        <v>225200</v>
      </c>
      <c r="K898" s="187">
        <v>2</v>
      </c>
      <c r="L898" s="187">
        <f t="shared" si="145"/>
        <v>796400</v>
      </c>
      <c r="M898" s="187">
        <f t="shared" si="146"/>
        <v>1850000</v>
      </c>
      <c r="N898" s="187">
        <f t="shared" si="147"/>
        <v>1292520</v>
      </c>
      <c r="O898" s="187">
        <v>0</v>
      </c>
      <c r="P898" s="187">
        <f t="shared" si="150"/>
        <v>1260000</v>
      </c>
      <c r="Q898" s="187">
        <f t="shared" si="151"/>
        <v>480000</v>
      </c>
      <c r="R898" s="187">
        <f t="shared" si="152"/>
        <v>1740000</v>
      </c>
      <c r="S898" s="187">
        <f t="shared" si="153"/>
        <v>1182520</v>
      </c>
    </row>
    <row r="899" spans="1:19" ht="78" x14ac:dyDescent="0.5">
      <c r="A899" s="14" t="s">
        <v>16</v>
      </c>
      <c r="B899" s="186">
        <v>807251</v>
      </c>
      <c r="C899" s="15" t="s">
        <v>1905</v>
      </c>
      <c r="D899" s="14"/>
      <c r="E899" s="187">
        <v>8</v>
      </c>
      <c r="F899" s="187">
        <f t="shared" ref="F899:F962" si="154">H899*216000</f>
        <v>1296000</v>
      </c>
      <c r="G899" s="187">
        <f t="shared" ref="G899:G962" si="155">H899*95200</f>
        <v>571200</v>
      </c>
      <c r="H899" s="187">
        <v>6</v>
      </c>
      <c r="I899" s="187">
        <f t="shared" si="148"/>
        <v>554000</v>
      </c>
      <c r="J899" s="187">
        <f t="shared" si="149"/>
        <v>225200</v>
      </c>
      <c r="K899" s="187">
        <v>2</v>
      </c>
      <c r="L899" s="187">
        <f t="shared" ref="L899:L962" si="156">J899+G899</f>
        <v>796400</v>
      </c>
      <c r="M899" s="187">
        <f t="shared" ref="M899:M962" si="157">I899+F899</f>
        <v>1850000</v>
      </c>
      <c r="N899" s="187">
        <f t="shared" ref="N899:N962" si="158">M899-(L899*70%)</f>
        <v>1292520</v>
      </c>
      <c r="O899" s="187">
        <v>0</v>
      </c>
      <c r="P899" s="187">
        <f t="shared" si="150"/>
        <v>1260000</v>
      </c>
      <c r="Q899" s="187">
        <f t="shared" si="151"/>
        <v>480000</v>
      </c>
      <c r="R899" s="187">
        <f t="shared" si="152"/>
        <v>1740000</v>
      </c>
      <c r="S899" s="187">
        <f t="shared" si="153"/>
        <v>1182520</v>
      </c>
    </row>
    <row r="900" spans="1:19" ht="78" x14ac:dyDescent="0.5">
      <c r="A900" s="14" t="s">
        <v>16</v>
      </c>
      <c r="B900" s="186">
        <v>807252</v>
      </c>
      <c r="C900" s="15" t="s">
        <v>1906</v>
      </c>
      <c r="D900" s="14"/>
      <c r="E900" s="187">
        <v>8</v>
      </c>
      <c r="F900" s="187">
        <f t="shared" si="154"/>
        <v>1296000</v>
      </c>
      <c r="G900" s="187">
        <f t="shared" si="155"/>
        <v>571200</v>
      </c>
      <c r="H900" s="187">
        <v>6</v>
      </c>
      <c r="I900" s="187">
        <f t="shared" ref="I900:I963" si="159">K900*277000</f>
        <v>554000</v>
      </c>
      <c r="J900" s="187">
        <f t="shared" ref="J900:J963" si="160">112600*K900</f>
        <v>225200</v>
      </c>
      <c r="K900" s="187">
        <v>2</v>
      </c>
      <c r="L900" s="187">
        <f t="shared" si="156"/>
        <v>796400</v>
      </c>
      <c r="M900" s="187">
        <f t="shared" si="157"/>
        <v>1850000</v>
      </c>
      <c r="N900" s="187">
        <f t="shared" si="158"/>
        <v>1292520</v>
      </c>
      <c r="O900" s="187">
        <v>0</v>
      </c>
      <c r="P900" s="187">
        <f t="shared" ref="P900:P963" si="161">H900*210000</f>
        <v>1260000</v>
      </c>
      <c r="Q900" s="187">
        <f t="shared" ref="Q900:Q963" si="162">K900*240000</f>
        <v>480000</v>
      </c>
      <c r="R900" s="187">
        <f t="shared" ref="R900:R963" si="163">P900+Q900</f>
        <v>1740000</v>
      </c>
      <c r="S900" s="187">
        <f t="shared" ref="S900:S963" si="164">R900-(L900*70%)</f>
        <v>1182520</v>
      </c>
    </row>
    <row r="901" spans="1:19" ht="78" x14ac:dyDescent="0.5">
      <c r="A901" s="14" t="s">
        <v>16</v>
      </c>
      <c r="B901" s="186">
        <v>807253</v>
      </c>
      <c r="C901" s="15" t="s">
        <v>1907</v>
      </c>
      <c r="D901" s="14"/>
      <c r="E901" s="187">
        <v>8</v>
      </c>
      <c r="F901" s="187">
        <f t="shared" si="154"/>
        <v>1296000</v>
      </c>
      <c r="G901" s="187">
        <f t="shared" si="155"/>
        <v>571200</v>
      </c>
      <c r="H901" s="187">
        <v>6</v>
      </c>
      <c r="I901" s="187">
        <f t="shared" si="159"/>
        <v>554000</v>
      </c>
      <c r="J901" s="187">
        <f t="shared" si="160"/>
        <v>225200</v>
      </c>
      <c r="K901" s="187">
        <v>2</v>
      </c>
      <c r="L901" s="187">
        <f t="shared" si="156"/>
        <v>796400</v>
      </c>
      <c r="M901" s="187">
        <f t="shared" si="157"/>
        <v>1850000</v>
      </c>
      <c r="N901" s="187">
        <f t="shared" si="158"/>
        <v>1292520</v>
      </c>
      <c r="O901" s="187">
        <v>0</v>
      </c>
      <c r="P901" s="187">
        <f t="shared" si="161"/>
        <v>1260000</v>
      </c>
      <c r="Q901" s="187">
        <f t="shared" si="162"/>
        <v>480000</v>
      </c>
      <c r="R901" s="187">
        <f t="shared" si="163"/>
        <v>1740000</v>
      </c>
      <c r="S901" s="187">
        <f t="shared" si="164"/>
        <v>1182520</v>
      </c>
    </row>
    <row r="902" spans="1:19" ht="78" x14ac:dyDescent="0.5">
      <c r="A902" s="14" t="s">
        <v>16</v>
      </c>
      <c r="B902" s="186">
        <v>807254</v>
      </c>
      <c r="C902" s="15" t="s">
        <v>1908</v>
      </c>
      <c r="D902" s="14"/>
      <c r="E902" s="187">
        <v>8</v>
      </c>
      <c r="F902" s="187">
        <f t="shared" si="154"/>
        <v>1296000</v>
      </c>
      <c r="G902" s="187">
        <f t="shared" si="155"/>
        <v>571200</v>
      </c>
      <c r="H902" s="187">
        <v>6</v>
      </c>
      <c r="I902" s="187">
        <f t="shared" si="159"/>
        <v>554000</v>
      </c>
      <c r="J902" s="187">
        <f t="shared" si="160"/>
        <v>225200</v>
      </c>
      <c r="K902" s="187">
        <v>2</v>
      </c>
      <c r="L902" s="187">
        <f t="shared" si="156"/>
        <v>796400</v>
      </c>
      <c r="M902" s="187">
        <f t="shared" si="157"/>
        <v>1850000</v>
      </c>
      <c r="N902" s="187">
        <f t="shared" si="158"/>
        <v>1292520</v>
      </c>
      <c r="O902" s="187">
        <v>0</v>
      </c>
      <c r="P902" s="187">
        <f t="shared" si="161"/>
        <v>1260000</v>
      </c>
      <c r="Q902" s="187">
        <f t="shared" si="162"/>
        <v>480000</v>
      </c>
      <c r="R902" s="187">
        <f t="shared" si="163"/>
        <v>1740000</v>
      </c>
      <c r="S902" s="187">
        <f t="shared" si="164"/>
        <v>1182520</v>
      </c>
    </row>
    <row r="903" spans="1:19" ht="78" x14ac:dyDescent="0.5">
      <c r="A903" s="14" t="s">
        <v>16</v>
      </c>
      <c r="B903" s="186">
        <v>807255</v>
      </c>
      <c r="C903" s="15" t="s">
        <v>1909</v>
      </c>
      <c r="D903" s="14"/>
      <c r="E903" s="187">
        <v>8</v>
      </c>
      <c r="F903" s="187">
        <f t="shared" si="154"/>
        <v>1296000</v>
      </c>
      <c r="G903" s="187">
        <f t="shared" si="155"/>
        <v>571200</v>
      </c>
      <c r="H903" s="187">
        <v>6</v>
      </c>
      <c r="I903" s="187">
        <f t="shared" si="159"/>
        <v>554000</v>
      </c>
      <c r="J903" s="187">
        <f t="shared" si="160"/>
        <v>225200</v>
      </c>
      <c r="K903" s="187">
        <v>2</v>
      </c>
      <c r="L903" s="187">
        <f t="shared" si="156"/>
        <v>796400</v>
      </c>
      <c r="M903" s="187">
        <f t="shared" si="157"/>
        <v>1850000</v>
      </c>
      <c r="N903" s="187">
        <f t="shared" si="158"/>
        <v>1292520</v>
      </c>
      <c r="O903" s="187">
        <v>0</v>
      </c>
      <c r="P903" s="187">
        <f t="shared" si="161"/>
        <v>1260000</v>
      </c>
      <c r="Q903" s="187">
        <f t="shared" si="162"/>
        <v>480000</v>
      </c>
      <c r="R903" s="187">
        <f t="shared" si="163"/>
        <v>1740000</v>
      </c>
      <c r="S903" s="187">
        <f t="shared" si="164"/>
        <v>1182520</v>
      </c>
    </row>
    <row r="904" spans="1:19" ht="78" x14ac:dyDescent="0.5">
      <c r="A904" s="14" t="s">
        <v>16</v>
      </c>
      <c r="B904" s="186">
        <v>807256</v>
      </c>
      <c r="C904" s="15" t="s">
        <v>1910</v>
      </c>
      <c r="D904" s="14"/>
      <c r="E904" s="187">
        <v>8</v>
      </c>
      <c r="F904" s="187">
        <f t="shared" si="154"/>
        <v>1296000</v>
      </c>
      <c r="G904" s="187">
        <f t="shared" si="155"/>
        <v>571200</v>
      </c>
      <c r="H904" s="187">
        <v>6</v>
      </c>
      <c r="I904" s="187">
        <f t="shared" si="159"/>
        <v>554000</v>
      </c>
      <c r="J904" s="187">
        <f t="shared" si="160"/>
        <v>225200</v>
      </c>
      <c r="K904" s="187">
        <v>2</v>
      </c>
      <c r="L904" s="187">
        <f t="shared" si="156"/>
        <v>796400</v>
      </c>
      <c r="M904" s="187">
        <f t="shared" si="157"/>
        <v>1850000</v>
      </c>
      <c r="N904" s="187">
        <f t="shared" si="158"/>
        <v>1292520</v>
      </c>
      <c r="O904" s="187">
        <v>0</v>
      </c>
      <c r="P904" s="187">
        <f t="shared" si="161"/>
        <v>1260000</v>
      </c>
      <c r="Q904" s="187">
        <f t="shared" si="162"/>
        <v>480000</v>
      </c>
      <c r="R904" s="187">
        <f t="shared" si="163"/>
        <v>1740000</v>
      </c>
      <c r="S904" s="187">
        <f t="shared" si="164"/>
        <v>1182520</v>
      </c>
    </row>
    <row r="905" spans="1:19" ht="78" x14ac:dyDescent="0.5">
      <c r="A905" s="14" t="s">
        <v>16</v>
      </c>
      <c r="B905" s="186">
        <v>807257</v>
      </c>
      <c r="C905" s="15" t="s">
        <v>1911</v>
      </c>
      <c r="D905" s="14"/>
      <c r="E905" s="187">
        <v>8</v>
      </c>
      <c r="F905" s="187">
        <f t="shared" si="154"/>
        <v>1296000</v>
      </c>
      <c r="G905" s="187">
        <f t="shared" si="155"/>
        <v>571200</v>
      </c>
      <c r="H905" s="187">
        <v>6</v>
      </c>
      <c r="I905" s="187">
        <f t="shared" si="159"/>
        <v>554000</v>
      </c>
      <c r="J905" s="187">
        <f t="shared" si="160"/>
        <v>225200</v>
      </c>
      <c r="K905" s="187">
        <v>2</v>
      </c>
      <c r="L905" s="187">
        <f t="shared" si="156"/>
        <v>796400</v>
      </c>
      <c r="M905" s="187">
        <f t="shared" si="157"/>
        <v>1850000</v>
      </c>
      <c r="N905" s="187">
        <f t="shared" si="158"/>
        <v>1292520</v>
      </c>
      <c r="O905" s="187">
        <v>0</v>
      </c>
      <c r="P905" s="187">
        <f t="shared" si="161"/>
        <v>1260000</v>
      </c>
      <c r="Q905" s="187">
        <f t="shared" si="162"/>
        <v>480000</v>
      </c>
      <c r="R905" s="187">
        <f t="shared" si="163"/>
        <v>1740000</v>
      </c>
      <c r="S905" s="187">
        <f t="shared" si="164"/>
        <v>1182520</v>
      </c>
    </row>
    <row r="906" spans="1:19" ht="78" x14ac:dyDescent="0.5">
      <c r="A906" s="14" t="s">
        <v>16</v>
      </c>
      <c r="B906" s="186">
        <v>807258</v>
      </c>
      <c r="C906" s="15" t="s">
        <v>1912</v>
      </c>
      <c r="D906" s="14"/>
      <c r="E906" s="187">
        <v>8</v>
      </c>
      <c r="F906" s="187">
        <f t="shared" si="154"/>
        <v>1296000</v>
      </c>
      <c r="G906" s="187">
        <f t="shared" si="155"/>
        <v>571200</v>
      </c>
      <c r="H906" s="187">
        <v>6</v>
      </c>
      <c r="I906" s="187">
        <f t="shared" si="159"/>
        <v>554000</v>
      </c>
      <c r="J906" s="187">
        <f t="shared" si="160"/>
        <v>225200</v>
      </c>
      <c r="K906" s="187">
        <v>2</v>
      </c>
      <c r="L906" s="187">
        <f t="shared" si="156"/>
        <v>796400</v>
      </c>
      <c r="M906" s="187">
        <f t="shared" si="157"/>
        <v>1850000</v>
      </c>
      <c r="N906" s="187">
        <f t="shared" si="158"/>
        <v>1292520</v>
      </c>
      <c r="O906" s="187">
        <v>0</v>
      </c>
      <c r="P906" s="187">
        <f t="shared" si="161"/>
        <v>1260000</v>
      </c>
      <c r="Q906" s="187">
        <f t="shared" si="162"/>
        <v>480000</v>
      </c>
      <c r="R906" s="187">
        <f t="shared" si="163"/>
        <v>1740000</v>
      </c>
      <c r="S906" s="187">
        <f t="shared" si="164"/>
        <v>1182520</v>
      </c>
    </row>
    <row r="907" spans="1:19" ht="78" x14ac:dyDescent="0.5">
      <c r="A907" s="14" t="s">
        <v>16</v>
      </c>
      <c r="B907" s="186">
        <v>807259</v>
      </c>
      <c r="C907" s="15" t="s">
        <v>1913</v>
      </c>
      <c r="D907" s="14"/>
      <c r="E907" s="187">
        <v>8</v>
      </c>
      <c r="F907" s="187">
        <f t="shared" si="154"/>
        <v>1296000</v>
      </c>
      <c r="G907" s="187">
        <f t="shared" si="155"/>
        <v>571200</v>
      </c>
      <c r="H907" s="187">
        <v>6</v>
      </c>
      <c r="I907" s="187">
        <f t="shared" si="159"/>
        <v>554000</v>
      </c>
      <c r="J907" s="187">
        <f t="shared" si="160"/>
        <v>225200</v>
      </c>
      <c r="K907" s="187">
        <v>2</v>
      </c>
      <c r="L907" s="187">
        <f t="shared" si="156"/>
        <v>796400</v>
      </c>
      <c r="M907" s="187">
        <f t="shared" si="157"/>
        <v>1850000</v>
      </c>
      <c r="N907" s="187">
        <f t="shared" si="158"/>
        <v>1292520</v>
      </c>
      <c r="O907" s="187">
        <v>0</v>
      </c>
      <c r="P907" s="187">
        <f t="shared" si="161"/>
        <v>1260000</v>
      </c>
      <c r="Q907" s="187">
        <f t="shared" si="162"/>
        <v>480000</v>
      </c>
      <c r="R907" s="187">
        <f t="shared" si="163"/>
        <v>1740000</v>
      </c>
      <c r="S907" s="187">
        <f t="shared" si="164"/>
        <v>1182520</v>
      </c>
    </row>
    <row r="908" spans="1:19" ht="78" x14ac:dyDescent="0.5">
      <c r="A908" s="14" t="s">
        <v>16</v>
      </c>
      <c r="B908" s="186">
        <v>807260</v>
      </c>
      <c r="C908" s="15" t="s">
        <v>1914</v>
      </c>
      <c r="D908" s="14"/>
      <c r="E908" s="187">
        <v>8</v>
      </c>
      <c r="F908" s="187">
        <f t="shared" si="154"/>
        <v>1296000</v>
      </c>
      <c r="G908" s="187">
        <f t="shared" si="155"/>
        <v>571200</v>
      </c>
      <c r="H908" s="187">
        <v>6</v>
      </c>
      <c r="I908" s="187">
        <f t="shared" si="159"/>
        <v>554000</v>
      </c>
      <c r="J908" s="187">
        <f t="shared" si="160"/>
        <v>225200</v>
      </c>
      <c r="K908" s="187">
        <v>2</v>
      </c>
      <c r="L908" s="187">
        <f t="shared" si="156"/>
        <v>796400</v>
      </c>
      <c r="M908" s="187">
        <f t="shared" si="157"/>
        <v>1850000</v>
      </c>
      <c r="N908" s="187">
        <f t="shared" si="158"/>
        <v>1292520</v>
      </c>
      <c r="O908" s="187">
        <v>0</v>
      </c>
      <c r="P908" s="187">
        <f t="shared" si="161"/>
        <v>1260000</v>
      </c>
      <c r="Q908" s="187">
        <f t="shared" si="162"/>
        <v>480000</v>
      </c>
      <c r="R908" s="187">
        <f t="shared" si="163"/>
        <v>1740000</v>
      </c>
      <c r="S908" s="187">
        <f t="shared" si="164"/>
        <v>1182520</v>
      </c>
    </row>
    <row r="909" spans="1:19" ht="78" x14ac:dyDescent="0.5">
      <c r="A909" s="14" t="s">
        <v>16</v>
      </c>
      <c r="B909" s="186">
        <v>807261</v>
      </c>
      <c r="C909" s="15" t="s">
        <v>1915</v>
      </c>
      <c r="D909" s="14"/>
      <c r="E909" s="187">
        <v>8</v>
      </c>
      <c r="F909" s="187">
        <f t="shared" si="154"/>
        <v>1296000</v>
      </c>
      <c r="G909" s="187">
        <f t="shared" si="155"/>
        <v>571200</v>
      </c>
      <c r="H909" s="187">
        <v>6</v>
      </c>
      <c r="I909" s="187">
        <f t="shared" si="159"/>
        <v>554000</v>
      </c>
      <c r="J909" s="187">
        <f t="shared" si="160"/>
        <v>225200</v>
      </c>
      <c r="K909" s="187">
        <v>2</v>
      </c>
      <c r="L909" s="187">
        <f t="shared" si="156"/>
        <v>796400</v>
      </c>
      <c r="M909" s="187">
        <f t="shared" si="157"/>
        <v>1850000</v>
      </c>
      <c r="N909" s="187">
        <f t="shared" si="158"/>
        <v>1292520</v>
      </c>
      <c r="O909" s="187">
        <v>0</v>
      </c>
      <c r="P909" s="187">
        <f t="shared" si="161"/>
        <v>1260000</v>
      </c>
      <c r="Q909" s="187">
        <f t="shared" si="162"/>
        <v>480000</v>
      </c>
      <c r="R909" s="187">
        <f t="shared" si="163"/>
        <v>1740000</v>
      </c>
      <c r="S909" s="187">
        <f t="shared" si="164"/>
        <v>1182520</v>
      </c>
    </row>
    <row r="910" spans="1:19" ht="78" x14ac:dyDescent="0.5">
      <c r="A910" s="14" t="s">
        <v>16</v>
      </c>
      <c r="B910" s="186">
        <v>807262</v>
      </c>
      <c r="C910" s="15" t="s">
        <v>1916</v>
      </c>
      <c r="D910" s="14"/>
      <c r="E910" s="187">
        <v>8</v>
      </c>
      <c r="F910" s="187">
        <f t="shared" si="154"/>
        <v>1296000</v>
      </c>
      <c r="G910" s="187">
        <f t="shared" si="155"/>
        <v>571200</v>
      </c>
      <c r="H910" s="187">
        <v>6</v>
      </c>
      <c r="I910" s="187">
        <f t="shared" si="159"/>
        <v>554000</v>
      </c>
      <c r="J910" s="187">
        <f t="shared" si="160"/>
        <v>225200</v>
      </c>
      <c r="K910" s="187">
        <v>2</v>
      </c>
      <c r="L910" s="187">
        <f t="shared" si="156"/>
        <v>796400</v>
      </c>
      <c r="M910" s="187">
        <f t="shared" si="157"/>
        <v>1850000</v>
      </c>
      <c r="N910" s="187">
        <f t="shared" si="158"/>
        <v>1292520</v>
      </c>
      <c r="O910" s="187">
        <v>0</v>
      </c>
      <c r="P910" s="187">
        <f t="shared" si="161"/>
        <v>1260000</v>
      </c>
      <c r="Q910" s="187">
        <f t="shared" si="162"/>
        <v>480000</v>
      </c>
      <c r="R910" s="187">
        <f t="shared" si="163"/>
        <v>1740000</v>
      </c>
      <c r="S910" s="187">
        <f t="shared" si="164"/>
        <v>1182520</v>
      </c>
    </row>
    <row r="911" spans="1:19" ht="78" x14ac:dyDescent="0.5">
      <c r="A911" s="14" t="s">
        <v>16</v>
      </c>
      <c r="B911" s="186">
        <v>807263</v>
      </c>
      <c r="C911" s="15" t="s">
        <v>1917</v>
      </c>
      <c r="D911" s="14"/>
      <c r="E911" s="187">
        <v>8</v>
      </c>
      <c r="F911" s="187">
        <f t="shared" si="154"/>
        <v>1296000</v>
      </c>
      <c r="G911" s="187">
        <f t="shared" si="155"/>
        <v>571200</v>
      </c>
      <c r="H911" s="187">
        <v>6</v>
      </c>
      <c r="I911" s="187">
        <f t="shared" si="159"/>
        <v>554000</v>
      </c>
      <c r="J911" s="187">
        <f t="shared" si="160"/>
        <v>225200</v>
      </c>
      <c r="K911" s="187">
        <v>2</v>
      </c>
      <c r="L911" s="187">
        <f t="shared" si="156"/>
        <v>796400</v>
      </c>
      <c r="M911" s="187">
        <f t="shared" si="157"/>
        <v>1850000</v>
      </c>
      <c r="N911" s="187">
        <f t="shared" si="158"/>
        <v>1292520</v>
      </c>
      <c r="O911" s="187">
        <v>0</v>
      </c>
      <c r="P911" s="187">
        <f t="shared" si="161"/>
        <v>1260000</v>
      </c>
      <c r="Q911" s="187">
        <f t="shared" si="162"/>
        <v>480000</v>
      </c>
      <c r="R911" s="187">
        <f t="shared" si="163"/>
        <v>1740000</v>
      </c>
      <c r="S911" s="187">
        <f t="shared" si="164"/>
        <v>1182520</v>
      </c>
    </row>
    <row r="912" spans="1:19" ht="78" x14ac:dyDescent="0.5">
      <c r="A912" s="14" t="s">
        <v>16</v>
      </c>
      <c r="B912" s="186">
        <v>807264</v>
      </c>
      <c r="C912" s="15" t="s">
        <v>1918</v>
      </c>
      <c r="D912" s="14"/>
      <c r="E912" s="187">
        <v>8</v>
      </c>
      <c r="F912" s="187">
        <f t="shared" si="154"/>
        <v>1296000</v>
      </c>
      <c r="G912" s="187">
        <f t="shared" si="155"/>
        <v>571200</v>
      </c>
      <c r="H912" s="187">
        <v>6</v>
      </c>
      <c r="I912" s="187">
        <f t="shared" si="159"/>
        <v>554000</v>
      </c>
      <c r="J912" s="187">
        <f t="shared" si="160"/>
        <v>225200</v>
      </c>
      <c r="K912" s="187">
        <v>2</v>
      </c>
      <c r="L912" s="187">
        <f t="shared" si="156"/>
        <v>796400</v>
      </c>
      <c r="M912" s="187">
        <f t="shared" si="157"/>
        <v>1850000</v>
      </c>
      <c r="N912" s="187">
        <f t="shared" si="158"/>
        <v>1292520</v>
      </c>
      <c r="O912" s="187">
        <v>0</v>
      </c>
      <c r="P912" s="187">
        <f t="shared" si="161"/>
        <v>1260000</v>
      </c>
      <c r="Q912" s="187">
        <f t="shared" si="162"/>
        <v>480000</v>
      </c>
      <c r="R912" s="187">
        <f t="shared" si="163"/>
        <v>1740000</v>
      </c>
      <c r="S912" s="187">
        <f t="shared" si="164"/>
        <v>1182520</v>
      </c>
    </row>
    <row r="913" spans="1:19" ht="78" x14ac:dyDescent="0.5">
      <c r="A913" s="14" t="s">
        <v>16</v>
      </c>
      <c r="B913" s="186">
        <v>807265</v>
      </c>
      <c r="C913" s="15" t="s">
        <v>1919</v>
      </c>
      <c r="D913" s="14"/>
      <c r="E913" s="187">
        <v>8</v>
      </c>
      <c r="F913" s="187">
        <f t="shared" si="154"/>
        <v>1296000</v>
      </c>
      <c r="G913" s="187">
        <f t="shared" si="155"/>
        <v>571200</v>
      </c>
      <c r="H913" s="187">
        <v>6</v>
      </c>
      <c r="I913" s="187">
        <f t="shared" si="159"/>
        <v>554000</v>
      </c>
      <c r="J913" s="187">
        <f t="shared" si="160"/>
        <v>225200</v>
      </c>
      <c r="K913" s="187">
        <v>2</v>
      </c>
      <c r="L913" s="187">
        <f t="shared" si="156"/>
        <v>796400</v>
      </c>
      <c r="M913" s="187">
        <f t="shared" si="157"/>
        <v>1850000</v>
      </c>
      <c r="N913" s="187">
        <f t="shared" si="158"/>
        <v>1292520</v>
      </c>
      <c r="O913" s="187">
        <v>0</v>
      </c>
      <c r="P913" s="187">
        <f t="shared" si="161"/>
        <v>1260000</v>
      </c>
      <c r="Q913" s="187">
        <f t="shared" si="162"/>
        <v>480000</v>
      </c>
      <c r="R913" s="187">
        <f t="shared" si="163"/>
        <v>1740000</v>
      </c>
      <c r="S913" s="187">
        <f t="shared" si="164"/>
        <v>1182520</v>
      </c>
    </row>
    <row r="914" spans="1:19" ht="58.5" x14ac:dyDescent="0.5">
      <c r="A914" s="14" t="s">
        <v>16</v>
      </c>
      <c r="B914" s="186">
        <v>807266</v>
      </c>
      <c r="C914" s="15" t="s">
        <v>1920</v>
      </c>
      <c r="D914" s="14"/>
      <c r="E914" s="187">
        <v>8</v>
      </c>
      <c r="F914" s="187">
        <f t="shared" si="154"/>
        <v>1296000</v>
      </c>
      <c r="G914" s="187">
        <f t="shared" si="155"/>
        <v>571200</v>
      </c>
      <c r="H914" s="187">
        <v>6</v>
      </c>
      <c r="I914" s="187">
        <f t="shared" si="159"/>
        <v>554000</v>
      </c>
      <c r="J914" s="187">
        <f t="shared" si="160"/>
        <v>225200</v>
      </c>
      <c r="K914" s="187">
        <v>2</v>
      </c>
      <c r="L914" s="187">
        <f t="shared" si="156"/>
        <v>796400</v>
      </c>
      <c r="M914" s="187">
        <f t="shared" si="157"/>
        <v>1850000</v>
      </c>
      <c r="N914" s="187">
        <f t="shared" si="158"/>
        <v>1292520</v>
      </c>
      <c r="O914" s="187">
        <v>0</v>
      </c>
      <c r="P914" s="187">
        <f t="shared" si="161"/>
        <v>1260000</v>
      </c>
      <c r="Q914" s="187">
        <f t="shared" si="162"/>
        <v>480000</v>
      </c>
      <c r="R914" s="187">
        <f t="shared" si="163"/>
        <v>1740000</v>
      </c>
      <c r="S914" s="187">
        <f t="shared" si="164"/>
        <v>1182520</v>
      </c>
    </row>
    <row r="915" spans="1:19" ht="78" x14ac:dyDescent="0.5">
      <c r="A915" s="14" t="s">
        <v>16</v>
      </c>
      <c r="B915" s="186">
        <v>807267</v>
      </c>
      <c r="C915" s="15" t="s">
        <v>1921</v>
      </c>
      <c r="D915" s="14"/>
      <c r="E915" s="187">
        <v>8</v>
      </c>
      <c r="F915" s="187">
        <f t="shared" si="154"/>
        <v>1296000</v>
      </c>
      <c r="G915" s="187">
        <f t="shared" si="155"/>
        <v>571200</v>
      </c>
      <c r="H915" s="187">
        <v>6</v>
      </c>
      <c r="I915" s="187">
        <f t="shared" si="159"/>
        <v>554000</v>
      </c>
      <c r="J915" s="187">
        <f t="shared" si="160"/>
        <v>225200</v>
      </c>
      <c r="K915" s="187">
        <v>2</v>
      </c>
      <c r="L915" s="187">
        <f t="shared" si="156"/>
        <v>796400</v>
      </c>
      <c r="M915" s="187">
        <f t="shared" si="157"/>
        <v>1850000</v>
      </c>
      <c r="N915" s="187">
        <f t="shared" si="158"/>
        <v>1292520</v>
      </c>
      <c r="O915" s="187">
        <v>0</v>
      </c>
      <c r="P915" s="187">
        <f t="shared" si="161"/>
        <v>1260000</v>
      </c>
      <c r="Q915" s="187">
        <f t="shared" si="162"/>
        <v>480000</v>
      </c>
      <c r="R915" s="187">
        <f t="shared" si="163"/>
        <v>1740000</v>
      </c>
      <c r="S915" s="187">
        <f t="shared" si="164"/>
        <v>1182520</v>
      </c>
    </row>
    <row r="916" spans="1:19" ht="58.5" x14ac:dyDescent="0.5">
      <c r="A916" s="14" t="s">
        <v>16</v>
      </c>
      <c r="B916" s="186">
        <v>807268</v>
      </c>
      <c r="C916" s="15" t="s">
        <v>1922</v>
      </c>
      <c r="D916" s="14"/>
      <c r="E916" s="187">
        <v>8</v>
      </c>
      <c r="F916" s="187">
        <f t="shared" si="154"/>
        <v>1296000</v>
      </c>
      <c r="G916" s="187">
        <f t="shared" si="155"/>
        <v>571200</v>
      </c>
      <c r="H916" s="187">
        <v>6</v>
      </c>
      <c r="I916" s="187">
        <f t="shared" si="159"/>
        <v>554000</v>
      </c>
      <c r="J916" s="187">
        <f t="shared" si="160"/>
        <v>225200</v>
      </c>
      <c r="K916" s="187">
        <v>2</v>
      </c>
      <c r="L916" s="187">
        <f t="shared" si="156"/>
        <v>796400</v>
      </c>
      <c r="M916" s="187">
        <f t="shared" si="157"/>
        <v>1850000</v>
      </c>
      <c r="N916" s="187">
        <f t="shared" si="158"/>
        <v>1292520</v>
      </c>
      <c r="O916" s="187">
        <v>0</v>
      </c>
      <c r="P916" s="187">
        <f t="shared" si="161"/>
        <v>1260000</v>
      </c>
      <c r="Q916" s="187">
        <f t="shared" si="162"/>
        <v>480000</v>
      </c>
      <c r="R916" s="187">
        <f t="shared" si="163"/>
        <v>1740000</v>
      </c>
      <c r="S916" s="187">
        <f t="shared" si="164"/>
        <v>1182520</v>
      </c>
    </row>
    <row r="917" spans="1:19" ht="97.5" x14ac:dyDescent="0.5">
      <c r="A917" s="14" t="s">
        <v>16</v>
      </c>
      <c r="B917" s="186">
        <v>807269</v>
      </c>
      <c r="C917" s="15" t="s">
        <v>1923</v>
      </c>
      <c r="D917" s="14"/>
      <c r="E917" s="187">
        <v>8</v>
      </c>
      <c r="F917" s="187">
        <f t="shared" si="154"/>
        <v>1296000</v>
      </c>
      <c r="G917" s="187">
        <f t="shared" si="155"/>
        <v>571200</v>
      </c>
      <c r="H917" s="187">
        <v>6</v>
      </c>
      <c r="I917" s="187">
        <f t="shared" si="159"/>
        <v>554000</v>
      </c>
      <c r="J917" s="187">
        <f t="shared" si="160"/>
        <v>225200</v>
      </c>
      <c r="K917" s="187">
        <v>2</v>
      </c>
      <c r="L917" s="187">
        <f t="shared" si="156"/>
        <v>796400</v>
      </c>
      <c r="M917" s="187">
        <f t="shared" si="157"/>
        <v>1850000</v>
      </c>
      <c r="N917" s="187">
        <f t="shared" si="158"/>
        <v>1292520</v>
      </c>
      <c r="O917" s="187">
        <v>0</v>
      </c>
      <c r="P917" s="187">
        <f t="shared" si="161"/>
        <v>1260000</v>
      </c>
      <c r="Q917" s="187">
        <f t="shared" si="162"/>
        <v>480000</v>
      </c>
      <c r="R917" s="187">
        <f t="shared" si="163"/>
        <v>1740000</v>
      </c>
      <c r="S917" s="187">
        <f t="shared" si="164"/>
        <v>1182520</v>
      </c>
    </row>
    <row r="918" spans="1:19" ht="78" x14ac:dyDescent="0.5">
      <c r="A918" s="14" t="s">
        <v>16</v>
      </c>
      <c r="B918" s="186">
        <v>807270</v>
      </c>
      <c r="C918" s="15" t="s">
        <v>1924</v>
      </c>
      <c r="D918" s="14"/>
      <c r="E918" s="187">
        <v>8</v>
      </c>
      <c r="F918" s="187">
        <f t="shared" si="154"/>
        <v>1296000</v>
      </c>
      <c r="G918" s="187">
        <f t="shared" si="155"/>
        <v>571200</v>
      </c>
      <c r="H918" s="187">
        <v>6</v>
      </c>
      <c r="I918" s="187">
        <f t="shared" si="159"/>
        <v>554000</v>
      </c>
      <c r="J918" s="187">
        <f t="shared" si="160"/>
        <v>225200</v>
      </c>
      <c r="K918" s="187">
        <v>2</v>
      </c>
      <c r="L918" s="187">
        <f t="shared" si="156"/>
        <v>796400</v>
      </c>
      <c r="M918" s="187">
        <f t="shared" si="157"/>
        <v>1850000</v>
      </c>
      <c r="N918" s="187">
        <f t="shared" si="158"/>
        <v>1292520</v>
      </c>
      <c r="O918" s="187">
        <v>0</v>
      </c>
      <c r="P918" s="187">
        <f t="shared" si="161"/>
        <v>1260000</v>
      </c>
      <c r="Q918" s="187">
        <f t="shared" si="162"/>
        <v>480000</v>
      </c>
      <c r="R918" s="187">
        <f t="shared" si="163"/>
        <v>1740000</v>
      </c>
      <c r="S918" s="187">
        <f t="shared" si="164"/>
        <v>1182520</v>
      </c>
    </row>
    <row r="919" spans="1:19" ht="78" x14ac:dyDescent="0.5">
      <c r="A919" s="14" t="s">
        <v>16</v>
      </c>
      <c r="B919" s="186">
        <v>807271</v>
      </c>
      <c r="C919" s="15" t="s">
        <v>1925</v>
      </c>
      <c r="D919" s="14"/>
      <c r="E919" s="187">
        <v>8</v>
      </c>
      <c r="F919" s="187">
        <f t="shared" si="154"/>
        <v>1296000</v>
      </c>
      <c r="G919" s="187">
        <f t="shared" si="155"/>
        <v>571200</v>
      </c>
      <c r="H919" s="187">
        <v>6</v>
      </c>
      <c r="I919" s="187">
        <f t="shared" si="159"/>
        <v>554000</v>
      </c>
      <c r="J919" s="187">
        <f t="shared" si="160"/>
        <v>225200</v>
      </c>
      <c r="K919" s="187">
        <v>2</v>
      </c>
      <c r="L919" s="187">
        <f t="shared" si="156"/>
        <v>796400</v>
      </c>
      <c r="M919" s="187">
        <f t="shared" si="157"/>
        <v>1850000</v>
      </c>
      <c r="N919" s="187">
        <f t="shared" si="158"/>
        <v>1292520</v>
      </c>
      <c r="O919" s="187">
        <v>0</v>
      </c>
      <c r="P919" s="187">
        <f t="shared" si="161"/>
        <v>1260000</v>
      </c>
      <c r="Q919" s="187">
        <f t="shared" si="162"/>
        <v>480000</v>
      </c>
      <c r="R919" s="187">
        <f t="shared" si="163"/>
        <v>1740000</v>
      </c>
      <c r="S919" s="187">
        <f t="shared" si="164"/>
        <v>1182520</v>
      </c>
    </row>
    <row r="920" spans="1:19" ht="78" x14ac:dyDescent="0.5">
      <c r="A920" s="14" t="s">
        <v>16</v>
      </c>
      <c r="B920" s="186">
        <v>807272</v>
      </c>
      <c r="C920" s="15" t="s">
        <v>1926</v>
      </c>
      <c r="D920" s="14"/>
      <c r="E920" s="187">
        <v>8</v>
      </c>
      <c r="F920" s="187">
        <f t="shared" si="154"/>
        <v>1296000</v>
      </c>
      <c r="G920" s="187">
        <f t="shared" si="155"/>
        <v>571200</v>
      </c>
      <c r="H920" s="187">
        <v>6</v>
      </c>
      <c r="I920" s="187">
        <f t="shared" si="159"/>
        <v>554000</v>
      </c>
      <c r="J920" s="187">
        <f t="shared" si="160"/>
        <v>225200</v>
      </c>
      <c r="K920" s="187">
        <v>2</v>
      </c>
      <c r="L920" s="187">
        <f t="shared" si="156"/>
        <v>796400</v>
      </c>
      <c r="M920" s="187">
        <f t="shared" si="157"/>
        <v>1850000</v>
      </c>
      <c r="N920" s="187">
        <f t="shared" si="158"/>
        <v>1292520</v>
      </c>
      <c r="O920" s="187">
        <v>0</v>
      </c>
      <c r="P920" s="187">
        <f t="shared" si="161"/>
        <v>1260000</v>
      </c>
      <c r="Q920" s="187">
        <f t="shared" si="162"/>
        <v>480000</v>
      </c>
      <c r="R920" s="187">
        <f t="shared" si="163"/>
        <v>1740000</v>
      </c>
      <c r="S920" s="187">
        <f t="shared" si="164"/>
        <v>1182520</v>
      </c>
    </row>
    <row r="921" spans="1:19" ht="78" x14ac:dyDescent="0.5">
      <c r="A921" s="14" t="s">
        <v>16</v>
      </c>
      <c r="B921" s="186">
        <v>807273</v>
      </c>
      <c r="C921" s="15" t="s">
        <v>1927</v>
      </c>
      <c r="D921" s="14"/>
      <c r="E921" s="187">
        <v>8</v>
      </c>
      <c r="F921" s="187">
        <f t="shared" si="154"/>
        <v>1296000</v>
      </c>
      <c r="G921" s="187">
        <f t="shared" si="155"/>
        <v>571200</v>
      </c>
      <c r="H921" s="187">
        <v>6</v>
      </c>
      <c r="I921" s="187">
        <f t="shared" si="159"/>
        <v>554000</v>
      </c>
      <c r="J921" s="187">
        <f t="shared" si="160"/>
        <v>225200</v>
      </c>
      <c r="K921" s="187">
        <v>2</v>
      </c>
      <c r="L921" s="187">
        <f t="shared" si="156"/>
        <v>796400</v>
      </c>
      <c r="M921" s="187">
        <f t="shared" si="157"/>
        <v>1850000</v>
      </c>
      <c r="N921" s="187">
        <f t="shared" si="158"/>
        <v>1292520</v>
      </c>
      <c r="O921" s="187">
        <v>0</v>
      </c>
      <c r="P921" s="187">
        <f t="shared" si="161"/>
        <v>1260000</v>
      </c>
      <c r="Q921" s="187">
        <f t="shared" si="162"/>
        <v>480000</v>
      </c>
      <c r="R921" s="187">
        <f t="shared" si="163"/>
        <v>1740000</v>
      </c>
      <c r="S921" s="187">
        <f t="shared" si="164"/>
        <v>1182520</v>
      </c>
    </row>
    <row r="922" spans="1:19" ht="78" x14ac:dyDescent="0.5">
      <c r="A922" s="14" t="s">
        <v>16</v>
      </c>
      <c r="B922" s="186">
        <v>807274</v>
      </c>
      <c r="C922" s="15" t="s">
        <v>1928</v>
      </c>
      <c r="D922" s="14"/>
      <c r="E922" s="187">
        <v>8</v>
      </c>
      <c r="F922" s="187">
        <f t="shared" si="154"/>
        <v>1296000</v>
      </c>
      <c r="G922" s="187">
        <f t="shared" si="155"/>
        <v>571200</v>
      </c>
      <c r="H922" s="187">
        <v>6</v>
      </c>
      <c r="I922" s="187">
        <f t="shared" si="159"/>
        <v>554000</v>
      </c>
      <c r="J922" s="187">
        <f t="shared" si="160"/>
        <v>225200</v>
      </c>
      <c r="K922" s="187">
        <v>2</v>
      </c>
      <c r="L922" s="187">
        <f t="shared" si="156"/>
        <v>796400</v>
      </c>
      <c r="M922" s="187">
        <f t="shared" si="157"/>
        <v>1850000</v>
      </c>
      <c r="N922" s="187">
        <f t="shared" si="158"/>
        <v>1292520</v>
      </c>
      <c r="O922" s="187">
        <v>0</v>
      </c>
      <c r="P922" s="187">
        <f t="shared" si="161"/>
        <v>1260000</v>
      </c>
      <c r="Q922" s="187">
        <f t="shared" si="162"/>
        <v>480000</v>
      </c>
      <c r="R922" s="187">
        <f t="shared" si="163"/>
        <v>1740000</v>
      </c>
      <c r="S922" s="187">
        <f t="shared" si="164"/>
        <v>1182520</v>
      </c>
    </row>
    <row r="923" spans="1:19" ht="78" x14ac:dyDescent="0.5">
      <c r="A923" s="14" t="s">
        <v>16</v>
      </c>
      <c r="B923" s="186">
        <v>807275</v>
      </c>
      <c r="C923" s="15" t="s">
        <v>1929</v>
      </c>
      <c r="D923" s="14"/>
      <c r="E923" s="187">
        <v>8</v>
      </c>
      <c r="F923" s="187">
        <f t="shared" si="154"/>
        <v>1296000</v>
      </c>
      <c r="G923" s="187">
        <f t="shared" si="155"/>
        <v>571200</v>
      </c>
      <c r="H923" s="187">
        <v>6</v>
      </c>
      <c r="I923" s="187">
        <f t="shared" si="159"/>
        <v>554000</v>
      </c>
      <c r="J923" s="187">
        <f t="shared" si="160"/>
        <v>225200</v>
      </c>
      <c r="K923" s="187">
        <v>2</v>
      </c>
      <c r="L923" s="187">
        <f t="shared" si="156"/>
        <v>796400</v>
      </c>
      <c r="M923" s="187">
        <f t="shared" si="157"/>
        <v>1850000</v>
      </c>
      <c r="N923" s="187">
        <f t="shared" si="158"/>
        <v>1292520</v>
      </c>
      <c r="O923" s="187">
        <v>0</v>
      </c>
      <c r="P923" s="187">
        <f t="shared" si="161"/>
        <v>1260000</v>
      </c>
      <c r="Q923" s="187">
        <f t="shared" si="162"/>
        <v>480000</v>
      </c>
      <c r="R923" s="187">
        <f t="shared" si="163"/>
        <v>1740000</v>
      </c>
      <c r="S923" s="187">
        <f t="shared" si="164"/>
        <v>1182520</v>
      </c>
    </row>
    <row r="924" spans="1:19" ht="78" x14ac:dyDescent="0.5">
      <c r="A924" s="14" t="s">
        <v>16</v>
      </c>
      <c r="B924" s="186">
        <v>807276</v>
      </c>
      <c r="C924" s="15" t="s">
        <v>1930</v>
      </c>
      <c r="D924" s="14"/>
      <c r="E924" s="187">
        <v>8</v>
      </c>
      <c r="F924" s="187">
        <f t="shared" si="154"/>
        <v>1296000</v>
      </c>
      <c r="G924" s="187">
        <f t="shared" si="155"/>
        <v>571200</v>
      </c>
      <c r="H924" s="187">
        <v>6</v>
      </c>
      <c r="I924" s="187">
        <f t="shared" si="159"/>
        <v>554000</v>
      </c>
      <c r="J924" s="187">
        <f t="shared" si="160"/>
        <v>225200</v>
      </c>
      <c r="K924" s="187">
        <v>2</v>
      </c>
      <c r="L924" s="187">
        <f t="shared" si="156"/>
        <v>796400</v>
      </c>
      <c r="M924" s="187">
        <f t="shared" si="157"/>
        <v>1850000</v>
      </c>
      <c r="N924" s="187">
        <f t="shared" si="158"/>
        <v>1292520</v>
      </c>
      <c r="O924" s="187">
        <v>0</v>
      </c>
      <c r="P924" s="187">
        <f t="shared" si="161"/>
        <v>1260000</v>
      </c>
      <c r="Q924" s="187">
        <f t="shared" si="162"/>
        <v>480000</v>
      </c>
      <c r="R924" s="187">
        <f t="shared" si="163"/>
        <v>1740000</v>
      </c>
      <c r="S924" s="187">
        <f t="shared" si="164"/>
        <v>1182520</v>
      </c>
    </row>
    <row r="925" spans="1:19" ht="78" x14ac:dyDescent="0.5">
      <c r="A925" s="14" t="s">
        <v>16</v>
      </c>
      <c r="B925" s="186">
        <v>807277</v>
      </c>
      <c r="C925" s="15" t="s">
        <v>1931</v>
      </c>
      <c r="D925" s="14"/>
      <c r="E925" s="187">
        <v>8</v>
      </c>
      <c r="F925" s="187">
        <f t="shared" si="154"/>
        <v>1296000</v>
      </c>
      <c r="G925" s="187">
        <f t="shared" si="155"/>
        <v>571200</v>
      </c>
      <c r="H925" s="187">
        <v>6</v>
      </c>
      <c r="I925" s="187">
        <f t="shared" si="159"/>
        <v>554000</v>
      </c>
      <c r="J925" s="187">
        <f t="shared" si="160"/>
        <v>225200</v>
      </c>
      <c r="K925" s="187">
        <v>2</v>
      </c>
      <c r="L925" s="187">
        <f t="shared" si="156"/>
        <v>796400</v>
      </c>
      <c r="M925" s="187">
        <f t="shared" si="157"/>
        <v>1850000</v>
      </c>
      <c r="N925" s="187">
        <f t="shared" si="158"/>
        <v>1292520</v>
      </c>
      <c r="O925" s="187">
        <v>0</v>
      </c>
      <c r="P925" s="187">
        <f t="shared" si="161"/>
        <v>1260000</v>
      </c>
      <c r="Q925" s="187">
        <f t="shared" si="162"/>
        <v>480000</v>
      </c>
      <c r="R925" s="187">
        <f t="shared" si="163"/>
        <v>1740000</v>
      </c>
      <c r="S925" s="187">
        <f t="shared" si="164"/>
        <v>1182520</v>
      </c>
    </row>
    <row r="926" spans="1:19" ht="78" x14ac:dyDescent="0.5">
      <c r="A926" s="14" t="s">
        <v>16</v>
      </c>
      <c r="B926" s="186">
        <v>807278</v>
      </c>
      <c r="C926" s="15" t="s">
        <v>1932</v>
      </c>
      <c r="D926" s="14"/>
      <c r="E926" s="187">
        <v>8</v>
      </c>
      <c r="F926" s="187">
        <f t="shared" si="154"/>
        <v>1296000</v>
      </c>
      <c r="G926" s="187">
        <f t="shared" si="155"/>
        <v>571200</v>
      </c>
      <c r="H926" s="187">
        <v>6</v>
      </c>
      <c r="I926" s="187">
        <f t="shared" si="159"/>
        <v>554000</v>
      </c>
      <c r="J926" s="187">
        <f t="shared" si="160"/>
        <v>225200</v>
      </c>
      <c r="K926" s="187">
        <v>2</v>
      </c>
      <c r="L926" s="187">
        <f t="shared" si="156"/>
        <v>796400</v>
      </c>
      <c r="M926" s="187">
        <f t="shared" si="157"/>
        <v>1850000</v>
      </c>
      <c r="N926" s="187">
        <f t="shared" si="158"/>
        <v>1292520</v>
      </c>
      <c r="O926" s="187">
        <v>0</v>
      </c>
      <c r="P926" s="187">
        <f t="shared" si="161"/>
        <v>1260000</v>
      </c>
      <c r="Q926" s="187">
        <f t="shared" si="162"/>
        <v>480000</v>
      </c>
      <c r="R926" s="187">
        <f t="shared" si="163"/>
        <v>1740000</v>
      </c>
      <c r="S926" s="187">
        <f t="shared" si="164"/>
        <v>1182520</v>
      </c>
    </row>
    <row r="927" spans="1:19" ht="78" x14ac:dyDescent="0.5">
      <c r="A927" s="14" t="s">
        <v>16</v>
      </c>
      <c r="B927" s="186">
        <v>807279</v>
      </c>
      <c r="C927" s="15" t="s">
        <v>1933</v>
      </c>
      <c r="D927" s="14"/>
      <c r="E927" s="187">
        <v>8</v>
      </c>
      <c r="F927" s="187">
        <f t="shared" si="154"/>
        <v>1296000</v>
      </c>
      <c r="G927" s="187">
        <f t="shared" si="155"/>
        <v>571200</v>
      </c>
      <c r="H927" s="187">
        <v>6</v>
      </c>
      <c r="I927" s="187">
        <f t="shared" si="159"/>
        <v>554000</v>
      </c>
      <c r="J927" s="187">
        <f t="shared" si="160"/>
        <v>225200</v>
      </c>
      <c r="K927" s="187">
        <v>2</v>
      </c>
      <c r="L927" s="187">
        <f t="shared" si="156"/>
        <v>796400</v>
      </c>
      <c r="M927" s="187">
        <f t="shared" si="157"/>
        <v>1850000</v>
      </c>
      <c r="N927" s="187">
        <f t="shared" si="158"/>
        <v>1292520</v>
      </c>
      <c r="O927" s="187">
        <v>0</v>
      </c>
      <c r="P927" s="187">
        <f t="shared" si="161"/>
        <v>1260000</v>
      </c>
      <c r="Q927" s="187">
        <f t="shared" si="162"/>
        <v>480000</v>
      </c>
      <c r="R927" s="187">
        <f t="shared" si="163"/>
        <v>1740000</v>
      </c>
      <c r="S927" s="187">
        <f t="shared" si="164"/>
        <v>1182520</v>
      </c>
    </row>
    <row r="928" spans="1:19" ht="78" x14ac:dyDescent="0.5">
      <c r="A928" s="14" t="s">
        <v>16</v>
      </c>
      <c r="B928" s="186">
        <v>807280</v>
      </c>
      <c r="C928" s="15" t="s">
        <v>1934</v>
      </c>
      <c r="D928" s="14"/>
      <c r="E928" s="187">
        <v>8</v>
      </c>
      <c r="F928" s="187">
        <f t="shared" si="154"/>
        <v>1296000</v>
      </c>
      <c r="G928" s="187">
        <f t="shared" si="155"/>
        <v>571200</v>
      </c>
      <c r="H928" s="187">
        <v>6</v>
      </c>
      <c r="I928" s="187">
        <f t="shared" si="159"/>
        <v>554000</v>
      </c>
      <c r="J928" s="187">
        <f t="shared" si="160"/>
        <v>225200</v>
      </c>
      <c r="K928" s="187">
        <v>2</v>
      </c>
      <c r="L928" s="187">
        <f t="shared" si="156"/>
        <v>796400</v>
      </c>
      <c r="M928" s="187">
        <f t="shared" si="157"/>
        <v>1850000</v>
      </c>
      <c r="N928" s="187">
        <f t="shared" si="158"/>
        <v>1292520</v>
      </c>
      <c r="O928" s="187">
        <v>0</v>
      </c>
      <c r="P928" s="187">
        <f t="shared" si="161"/>
        <v>1260000</v>
      </c>
      <c r="Q928" s="187">
        <f t="shared" si="162"/>
        <v>480000</v>
      </c>
      <c r="R928" s="187">
        <f t="shared" si="163"/>
        <v>1740000</v>
      </c>
      <c r="S928" s="187">
        <f t="shared" si="164"/>
        <v>1182520</v>
      </c>
    </row>
    <row r="929" spans="1:19" ht="78" x14ac:dyDescent="0.5">
      <c r="A929" s="14" t="s">
        <v>16</v>
      </c>
      <c r="B929" s="186">
        <v>807281</v>
      </c>
      <c r="C929" s="15" t="s">
        <v>1935</v>
      </c>
      <c r="D929" s="14"/>
      <c r="E929" s="187">
        <v>8</v>
      </c>
      <c r="F929" s="187">
        <f t="shared" si="154"/>
        <v>1296000</v>
      </c>
      <c r="G929" s="187">
        <f t="shared" si="155"/>
        <v>571200</v>
      </c>
      <c r="H929" s="187">
        <v>6</v>
      </c>
      <c r="I929" s="187">
        <f t="shared" si="159"/>
        <v>554000</v>
      </c>
      <c r="J929" s="187">
        <f t="shared" si="160"/>
        <v>225200</v>
      </c>
      <c r="K929" s="187">
        <v>2</v>
      </c>
      <c r="L929" s="187">
        <f t="shared" si="156"/>
        <v>796400</v>
      </c>
      <c r="M929" s="187">
        <f t="shared" si="157"/>
        <v>1850000</v>
      </c>
      <c r="N929" s="187">
        <f t="shared" si="158"/>
        <v>1292520</v>
      </c>
      <c r="O929" s="187">
        <v>0</v>
      </c>
      <c r="P929" s="187">
        <f t="shared" si="161"/>
        <v>1260000</v>
      </c>
      <c r="Q929" s="187">
        <f t="shared" si="162"/>
        <v>480000</v>
      </c>
      <c r="R929" s="187">
        <f t="shared" si="163"/>
        <v>1740000</v>
      </c>
      <c r="S929" s="187">
        <f t="shared" si="164"/>
        <v>1182520</v>
      </c>
    </row>
    <row r="930" spans="1:19" ht="78" x14ac:dyDescent="0.5">
      <c r="A930" s="14" t="s">
        <v>16</v>
      </c>
      <c r="B930" s="186">
        <v>807282</v>
      </c>
      <c r="C930" s="15" t="s">
        <v>1936</v>
      </c>
      <c r="D930" s="14"/>
      <c r="E930" s="187">
        <v>8</v>
      </c>
      <c r="F930" s="187">
        <f t="shared" si="154"/>
        <v>1296000</v>
      </c>
      <c r="G930" s="187">
        <f t="shared" si="155"/>
        <v>571200</v>
      </c>
      <c r="H930" s="187">
        <v>6</v>
      </c>
      <c r="I930" s="187">
        <f t="shared" si="159"/>
        <v>554000</v>
      </c>
      <c r="J930" s="187">
        <f t="shared" si="160"/>
        <v>225200</v>
      </c>
      <c r="K930" s="187">
        <v>2</v>
      </c>
      <c r="L930" s="187">
        <f t="shared" si="156"/>
        <v>796400</v>
      </c>
      <c r="M930" s="187">
        <f t="shared" si="157"/>
        <v>1850000</v>
      </c>
      <c r="N930" s="187">
        <f t="shared" si="158"/>
        <v>1292520</v>
      </c>
      <c r="O930" s="187">
        <v>0</v>
      </c>
      <c r="P930" s="187">
        <f t="shared" si="161"/>
        <v>1260000</v>
      </c>
      <c r="Q930" s="187">
        <f t="shared" si="162"/>
        <v>480000</v>
      </c>
      <c r="R930" s="187">
        <f t="shared" si="163"/>
        <v>1740000</v>
      </c>
      <c r="S930" s="187">
        <f t="shared" si="164"/>
        <v>1182520</v>
      </c>
    </row>
    <row r="931" spans="1:19" ht="78" x14ac:dyDescent="0.5">
      <c r="A931" s="14" t="s">
        <v>16</v>
      </c>
      <c r="B931" s="186">
        <v>807283</v>
      </c>
      <c r="C931" s="15" t="s">
        <v>1937</v>
      </c>
      <c r="D931" s="14"/>
      <c r="E931" s="187">
        <v>8</v>
      </c>
      <c r="F931" s="187">
        <f t="shared" si="154"/>
        <v>1296000</v>
      </c>
      <c r="G931" s="187">
        <f t="shared" si="155"/>
        <v>571200</v>
      </c>
      <c r="H931" s="187">
        <v>6</v>
      </c>
      <c r="I931" s="187">
        <f t="shared" si="159"/>
        <v>554000</v>
      </c>
      <c r="J931" s="187">
        <f t="shared" si="160"/>
        <v>225200</v>
      </c>
      <c r="K931" s="187">
        <v>2</v>
      </c>
      <c r="L931" s="187">
        <f t="shared" si="156"/>
        <v>796400</v>
      </c>
      <c r="M931" s="187">
        <f t="shared" si="157"/>
        <v>1850000</v>
      </c>
      <c r="N931" s="187">
        <f t="shared" si="158"/>
        <v>1292520</v>
      </c>
      <c r="O931" s="187">
        <v>0</v>
      </c>
      <c r="P931" s="187">
        <f t="shared" si="161"/>
        <v>1260000</v>
      </c>
      <c r="Q931" s="187">
        <f t="shared" si="162"/>
        <v>480000</v>
      </c>
      <c r="R931" s="187">
        <f t="shared" si="163"/>
        <v>1740000</v>
      </c>
      <c r="S931" s="187">
        <f t="shared" si="164"/>
        <v>1182520</v>
      </c>
    </row>
    <row r="932" spans="1:19" ht="78" x14ac:dyDescent="0.5">
      <c r="A932" s="14" t="s">
        <v>16</v>
      </c>
      <c r="B932" s="186">
        <v>807284</v>
      </c>
      <c r="C932" s="15" t="s">
        <v>1938</v>
      </c>
      <c r="D932" s="14"/>
      <c r="E932" s="187">
        <v>8</v>
      </c>
      <c r="F932" s="187">
        <f t="shared" si="154"/>
        <v>1296000</v>
      </c>
      <c r="G932" s="187">
        <f t="shared" si="155"/>
        <v>571200</v>
      </c>
      <c r="H932" s="187">
        <v>6</v>
      </c>
      <c r="I932" s="187">
        <f t="shared" si="159"/>
        <v>554000</v>
      </c>
      <c r="J932" s="187">
        <f t="shared" si="160"/>
        <v>225200</v>
      </c>
      <c r="K932" s="187">
        <v>2</v>
      </c>
      <c r="L932" s="187">
        <f t="shared" si="156"/>
        <v>796400</v>
      </c>
      <c r="M932" s="187">
        <f t="shared" si="157"/>
        <v>1850000</v>
      </c>
      <c r="N932" s="187">
        <f t="shared" si="158"/>
        <v>1292520</v>
      </c>
      <c r="O932" s="187">
        <v>0</v>
      </c>
      <c r="P932" s="187">
        <f t="shared" si="161"/>
        <v>1260000</v>
      </c>
      <c r="Q932" s="187">
        <f t="shared" si="162"/>
        <v>480000</v>
      </c>
      <c r="R932" s="187">
        <f t="shared" si="163"/>
        <v>1740000</v>
      </c>
      <c r="S932" s="187">
        <f t="shared" si="164"/>
        <v>1182520</v>
      </c>
    </row>
    <row r="933" spans="1:19" ht="78" x14ac:dyDescent="0.5">
      <c r="A933" s="14" t="s">
        <v>16</v>
      </c>
      <c r="B933" s="186">
        <v>807285</v>
      </c>
      <c r="C933" s="15" t="s">
        <v>1939</v>
      </c>
      <c r="D933" s="14"/>
      <c r="E933" s="187">
        <v>8</v>
      </c>
      <c r="F933" s="187">
        <f t="shared" si="154"/>
        <v>1296000</v>
      </c>
      <c r="G933" s="187">
        <f t="shared" si="155"/>
        <v>571200</v>
      </c>
      <c r="H933" s="187">
        <v>6</v>
      </c>
      <c r="I933" s="187">
        <f t="shared" si="159"/>
        <v>554000</v>
      </c>
      <c r="J933" s="187">
        <f t="shared" si="160"/>
        <v>225200</v>
      </c>
      <c r="K933" s="187">
        <v>2</v>
      </c>
      <c r="L933" s="187">
        <f t="shared" si="156"/>
        <v>796400</v>
      </c>
      <c r="M933" s="187">
        <f t="shared" si="157"/>
        <v>1850000</v>
      </c>
      <c r="N933" s="187">
        <f t="shared" si="158"/>
        <v>1292520</v>
      </c>
      <c r="O933" s="187">
        <v>0</v>
      </c>
      <c r="P933" s="187">
        <f t="shared" si="161"/>
        <v>1260000</v>
      </c>
      <c r="Q933" s="187">
        <f t="shared" si="162"/>
        <v>480000</v>
      </c>
      <c r="R933" s="187">
        <f t="shared" si="163"/>
        <v>1740000</v>
      </c>
      <c r="S933" s="187">
        <f t="shared" si="164"/>
        <v>1182520</v>
      </c>
    </row>
    <row r="934" spans="1:19" ht="78" x14ac:dyDescent="0.5">
      <c r="A934" s="14" t="s">
        <v>16</v>
      </c>
      <c r="B934" s="186">
        <v>807286</v>
      </c>
      <c r="C934" s="15" t="s">
        <v>1940</v>
      </c>
      <c r="D934" s="14"/>
      <c r="E934" s="187">
        <v>8</v>
      </c>
      <c r="F934" s="187">
        <f t="shared" si="154"/>
        <v>1296000</v>
      </c>
      <c r="G934" s="187">
        <f t="shared" si="155"/>
        <v>571200</v>
      </c>
      <c r="H934" s="187">
        <v>6</v>
      </c>
      <c r="I934" s="187">
        <f t="shared" si="159"/>
        <v>554000</v>
      </c>
      <c r="J934" s="187">
        <f t="shared" si="160"/>
        <v>225200</v>
      </c>
      <c r="K934" s="187">
        <v>2</v>
      </c>
      <c r="L934" s="187">
        <f t="shared" si="156"/>
        <v>796400</v>
      </c>
      <c r="M934" s="187">
        <f t="shared" si="157"/>
        <v>1850000</v>
      </c>
      <c r="N934" s="187">
        <f t="shared" si="158"/>
        <v>1292520</v>
      </c>
      <c r="O934" s="187">
        <v>0</v>
      </c>
      <c r="P934" s="187">
        <f t="shared" si="161"/>
        <v>1260000</v>
      </c>
      <c r="Q934" s="187">
        <f t="shared" si="162"/>
        <v>480000</v>
      </c>
      <c r="R934" s="187">
        <f t="shared" si="163"/>
        <v>1740000</v>
      </c>
      <c r="S934" s="187">
        <f t="shared" si="164"/>
        <v>1182520</v>
      </c>
    </row>
    <row r="935" spans="1:19" ht="78" x14ac:dyDescent="0.5">
      <c r="A935" s="14" t="s">
        <v>16</v>
      </c>
      <c r="B935" s="186">
        <v>807287</v>
      </c>
      <c r="C935" s="15" t="s">
        <v>1941</v>
      </c>
      <c r="D935" s="14"/>
      <c r="E935" s="187">
        <v>8</v>
      </c>
      <c r="F935" s="187">
        <f t="shared" si="154"/>
        <v>1296000</v>
      </c>
      <c r="G935" s="187">
        <f t="shared" si="155"/>
        <v>571200</v>
      </c>
      <c r="H935" s="187">
        <v>6</v>
      </c>
      <c r="I935" s="187">
        <f t="shared" si="159"/>
        <v>554000</v>
      </c>
      <c r="J935" s="187">
        <f t="shared" si="160"/>
        <v>225200</v>
      </c>
      <c r="K935" s="187">
        <v>2</v>
      </c>
      <c r="L935" s="187">
        <f t="shared" si="156"/>
        <v>796400</v>
      </c>
      <c r="M935" s="187">
        <f t="shared" si="157"/>
        <v>1850000</v>
      </c>
      <c r="N935" s="187">
        <f t="shared" si="158"/>
        <v>1292520</v>
      </c>
      <c r="O935" s="187">
        <v>0</v>
      </c>
      <c r="P935" s="187">
        <f t="shared" si="161"/>
        <v>1260000</v>
      </c>
      <c r="Q935" s="187">
        <f t="shared" si="162"/>
        <v>480000</v>
      </c>
      <c r="R935" s="187">
        <f t="shared" si="163"/>
        <v>1740000</v>
      </c>
      <c r="S935" s="187">
        <f t="shared" si="164"/>
        <v>1182520</v>
      </c>
    </row>
    <row r="936" spans="1:19" ht="78" x14ac:dyDescent="0.5">
      <c r="A936" s="14" t="s">
        <v>16</v>
      </c>
      <c r="B936" s="186">
        <v>807288</v>
      </c>
      <c r="C936" s="15" t="s">
        <v>1942</v>
      </c>
      <c r="D936" s="14"/>
      <c r="E936" s="187">
        <v>8</v>
      </c>
      <c r="F936" s="187">
        <f t="shared" si="154"/>
        <v>1296000</v>
      </c>
      <c r="G936" s="187">
        <f t="shared" si="155"/>
        <v>571200</v>
      </c>
      <c r="H936" s="187">
        <v>6</v>
      </c>
      <c r="I936" s="187">
        <f t="shared" si="159"/>
        <v>554000</v>
      </c>
      <c r="J936" s="187">
        <f t="shared" si="160"/>
        <v>225200</v>
      </c>
      <c r="K936" s="187">
        <v>2</v>
      </c>
      <c r="L936" s="187">
        <f t="shared" si="156"/>
        <v>796400</v>
      </c>
      <c r="M936" s="187">
        <f t="shared" si="157"/>
        <v>1850000</v>
      </c>
      <c r="N936" s="187">
        <f t="shared" si="158"/>
        <v>1292520</v>
      </c>
      <c r="O936" s="187">
        <v>0</v>
      </c>
      <c r="P936" s="187">
        <f t="shared" si="161"/>
        <v>1260000</v>
      </c>
      <c r="Q936" s="187">
        <f t="shared" si="162"/>
        <v>480000</v>
      </c>
      <c r="R936" s="187">
        <f t="shared" si="163"/>
        <v>1740000</v>
      </c>
      <c r="S936" s="187">
        <f t="shared" si="164"/>
        <v>1182520</v>
      </c>
    </row>
    <row r="937" spans="1:19" ht="97.5" x14ac:dyDescent="0.5">
      <c r="A937" s="14" t="s">
        <v>16</v>
      </c>
      <c r="B937" s="186">
        <v>807289</v>
      </c>
      <c r="C937" s="15" t="s">
        <v>1943</v>
      </c>
      <c r="D937" s="14"/>
      <c r="E937" s="187">
        <v>8</v>
      </c>
      <c r="F937" s="187">
        <f t="shared" si="154"/>
        <v>1296000</v>
      </c>
      <c r="G937" s="187">
        <f t="shared" si="155"/>
        <v>571200</v>
      </c>
      <c r="H937" s="187">
        <v>6</v>
      </c>
      <c r="I937" s="187">
        <f t="shared" si="159"/>
        <v>554000</v>
      </c>
      <c r="J937" s="187">
        <f t="shared" si="160"/>
        <v>225200</v>
      </c>
      <c r="K937" s="187">
        <v>2</v>
      </c>
      <c r="L937" s="187">
        <f t="shared" si="156"/>
        <v>796400</v>
      </c>
      <c r="M937" s="187">
        <f t="shared" si="157"/>
        <v>1850000</v>
      </c>
      <c r="N937" s="187">
        <f t="shared" si="158"/>
        <v>1292520</v>
      </c>
      <c r="O937" s="187">
        <v>0</v>
      </c>
      <c r="P937" s="187">
        <f t="shared" si="161"/>
        <v>1260000</v>
      </c>
      <c r="Q937" s="187">
        <f t="shared" si="162"/>
        <v>480000</v>
      </c>
      <c r="R937" s="187">
        <f t="shared" si="163"/>
        <v>1740000</v>
      </c>
      <c r="S937" s="187">
        <f t="shared" si="164"/>
        <v>1182520</v>
      </c>
    </row>
    <row r="938" spans="1:19" ht="78" x14ac:dyDescent="0.5">
      <c r="A938" s="14" t="s">
        <v>16</v>
      </c>
      <c r="B938" s="186">
        <v>807290</v>
      </c>
      <c r="C938" s="15" t="s">
        <v>1944</v>
      </c>
      <c r="D938" s="14"/>
      <c r="E938" s="187">
        <v>8</v>
      </c>
      <c r="F938" s="187">
        <f t="shared" si="154"/>
        <v>1296000</v>
      </c>
      <c r="G938" s="187">
        <f t="shared" si="155"/>
        <v>571200</v>
      </c>
      <c r="H938" s="187">
        <v>6</v>
      </c>
      <c r="I938" s="187">
        <f t="shared" si="159"/>
        <v>554000</v>
      </c>
      <c r="J938" s="187">
        <f t="shared" si="160"/>
        <v>225200</v>
      </c>
      <c r="K938" s="187">
        <v>2</v>
      </c>
      <c r="L938" s="187">
        <f t="shared" si="156"/>
        <v>796400</v>
      </c>
      <c r="M938" s="187">
        <f t="shared" si="157"/>
        <v>1850000</v>
      </c>
      <c r="N938" s="187">
        <f t="shared" si="158"/>
        <v>1292520</v>
      </c>
      <c r="O938" s="187">
        <v>0</v>
      </c>
      <c r="P938" s="187">
        <f t="shared" si="161"/>
        <v>1260000</v>
      </c>
      <c r="Q938" s="187">
        <f t="shared" si="162"/>
        <v>480000</v>
      </c>
      <c r="R938" s="187">
        <f t="shared" si="163"/>
        <v>1740000</v>
      </c>
      <c r="S938" s="187">
        <f t="shared" si="164"/>
        <v>1182520</v>
      </c>
    </row>
    <row r="939" spans="1:19" ht="78" x14ac:dyDescent="0.5">
      <c r="A939" s="14" t="s">
        <v>16</v>
      </c>
      <c r="B939" s="186">
        <v>807291</v>
      </c>
      <c r="C939" s="15" t="s">
        <v>1945</v>
      </c>
      <c r="D939" s="14"/>
      <c r="E939" s="187">
        <v>8</v>
      </c>
      <c r="F939" s="187">
        <f t="shared" si="154"/>
        <v>1296000</v>
      </c>
      <c r="G939" s="187">
        <f t="shared" si="155"/>
        <v>571200</v>
      </c>
      <c r="H939" s="187">
        <v>6</v>
      </c>
      <c r="I939" s="187">
        <f t="shared" si="159"/>
        <v>554000</v>
      </c>
      <c r="J939" s="187">
        <f t="shared" si="160"/>
        <v>225200</v>
      </c>
      <c r="K939" s="187">
        <v>2</v>
      </c>
      <c r="L939" s="187">
        <f t="shared" si="156"/>
        <v>796400</v>
      </c>
      <c r="M939" s="187">
        <f t="shared" si="157"/>
        <v>1850000</v>
      </c>
      <c r="N939" s="187">
        <f t="shared" si="158"/>
        <v>1292520</v>
      </c>
      <c r="O939" s="187">
        <v>0</v>
      </c>
      <c r="P939" s="187">
        <f t="shared" si="161"/>
        <v>1260000</v>
      </c>
      <c r="Q939" s="187">
        <f t="shared" si="162"/>
        <v>480000</v>
      </c>
      <c r="R939" s="187">
        <f t="shared" si="163"/>
        <v>1740000</v>
      </c>
      <c r="S939" s="187">
        <f t="shared" si="164"/>
        <v>1182520</v>
      </c>
    </row>
    <row r="940" spans="1:19" ht="78" x14ac:dyDescent="0.5">
      <c r="A940" s="14" t="s">
        <v>16</v>
      </c>
      <c r="B940" s="186">
        <v>807292</v>
      </c>
      <c r="C940" s="15" t="s">
        <v>1946</v>
      </c>
      <c r="D940" s="14"/>
      <c r="E940" s="187">
        <v>8</v>
      </c>
      <c r="F940" s="187">
        <f t="shared" si="154"/>
        <v>1296000</v>
      </c>
      <c r="G940" s="187">
        <f t="shared" si="155"/>
        <v>571200</v>
      </c>
      <c r="H940" s="187">
        <v>6</v>
      </c>
      <c r="I940" s="187">
        <f t="shared" si="159"/>
        <v>554000</v>
      </c>
      <c r="J940" s="187">
        <f t="shared" si="160"/>
        <v>225200</v>
      </c>
      <c r="K940" s="187">
        <v>2</v>
      </c>
      <c r="L940" s="187">
        <f t="shared" si="156"/>
        <v>796400</v>
      </c>
      <c r="M940" s="187">
        <f t="shared" si="157"/>
        <v>1850000</v>
      </c>
      <c r="N940" s="187">
        <f t="shared" si="158"/>
        <v>1292520</v>
      </c>
      <c r="O940" s="187">
        <v>0</v>
      </c>
      <c r="P940" s="187">
        <f t="shared" si="161"/>
        <v>1260000</v>
      </c>
      <c r="Q940" s="187">
        <f t="shared" si="162"/>
        <v>480000</v>
      </c>
      <c r="R940" s="187">
        <f t="shared" si="163"/>
        <v>1740000</v>
      </c>
      <c r="S940" s="187">
        <f t="shared" si="164"/>
        <v>1182520</v>
      </c>
    </row>
    <row r="941" spans="1:19" ht="58.5" x14ac:dyDescent="0.5">
      <c r="A941" s="14" t="s">
        <v>16</v>
      </c>
      <c r="B941" s="186">
        <v>807295</v>
      </c>
      <c r="C941" s="15" t="s">
        <v>1947</v>
      </c>
      <c r="D941" s="14"/>
      <c r="E941" s="187">
        <v>10</v>
      </c>
      <c r="F941" s="187">
        <f t="shared" si="154"/>
        <v>1512000</v>
      </c>
      <c r="G941" s="187">
        <f t="shared" si="155"/>
        <v>666400</v>
      </c>
      <c r="H941" s="187">
        <v>7</v>
      </c>
      <c r="I941" s="187">
        <f t="shared" si="159"/>
        <v>831000</v>
      </c>
      <c r="J941" s="187">
        <f t="shared" si="160"/>
        <v>337800</v>
      </c>
      <c r="K941" s="187">
        <v>3</v>
      </c>
      <c r="L941" s="187">
        <f t="shared" si="156"/>
        <v>1004200</v>
      </c>
      <c r="M941" s="187">
        <f t="shared" si="157"/>
        <v>2343000</v>
      </c>
      <c r="N941" s="187">
        <f t="shared" si="158"/>
        <v>1640060</v>
      </c>
      <c r="O941" s="187">
        <v>0</v>
      </c>
      <c r="P941" s="187">
        <f t="shared" si="161"/>
        <v>1470000</v>
      </c>
      <c r="Q941" s="187">
        <f t="shared" si="162"/>
        <v>720000</v>
      </c>
      <c r="R941" s="187">
        <f t="shared" si="163"/>
        <v>2190000</v>
      </c>
      <c r="S941" s="187">
        <f t="shared" si="164"/>
        <v>1487060</v>
      </c>
    </row>
    <row r="942" spans="1:19" ht="58.5" x14ac:dyDescent="0.5">
      <c r="A942" s="14" t="s">
        <v>16</v>
      </c>
      <c r="B942" s="186">
        <v>807296</v>
      </c>
      <c r="C942" s="15" t="s">
        <v>1948</v>
      </c>
      <c r="D942" s="14"/>
      <c r="E942" s="187">
        <v>10</v>
      </c>
      <c r="F942" s="187">
        <f t="shared" si="154"/>
        <v>1512000</v>
      </c>
      <c r="G942" s="187">
        <f t="shared" si="155"/>
        <v>666400</v>
      </c>
      <c r="H942" s="187">
        <v>7</v>
      </c>
      <c r="I942" s="187">
        <f t="shared" si="159"/>
        <v>831000</v>
      </c>
      <c r="J942" s="187">
        <f t="shared" si="160"/>
        <v>337800</v>
      </c>
      <c r="K942" s="187">
        <v>3</v>
      </c>
      <c r="L942" s="187">
        <f t="shared" si="156"/>
        <v>1004200</v>
      </c>
      <c r="M942" s="187">
        <f t="shared" si="157"/>
        <v>2343000</v>
      </c>
      <c r="N942" s="187">
        <f t="shared" si="158"/>
        <v>1640060</v>
      </c>
      <c r="O942" s="187">
        <v>0</v>
      </c>
      <c r="P942" s="187">
        <f t="shared" si="161"/>
        <v>1470000</v>
      </c>
      <c r="Q942" s="187">
        <f t="shared" si="162"/>
        <v>720000</v>
      </c>
      <c r="R942" s="187">
        <f t="shared" si="163"/>
        <v>2190000</v>
      </c>
      <c r="S942" s="187">
        <f t="shared" si="164"/>
        <v>1487060</v>
      </c>
    </row>
    <row r="943" spans="1:19" ht="58.5" x14ac:dyDescent="0.5">
      <c r="A943" s="14" t="s">
        <v>16</v>
      </c>
      <c r="B943" s="186">
        <v>807299</v>
      </c>
      <c r="C943" s="15" t="s">
        <v>1949</v>
      </c>
      <c r="D943" s="14"/>
      <c r="E943" s="187">
        <v>10</v>
      </c>
      <c r="F943" s="187">
        <f t="shared" si="154"/>
        <v>1512000</v>
      </c>
      <c r="G943" s="187">
        <f t="shared" si="155"/>
        <v>666400</v>
      </c>
      <c r="H943" s="187">
        <v>7</v>
      </c>
      <c r="I943" s="187">
        <f t="shared" si="159"/>
        <v>831000</v>
      </c>
      <c r="J943" s="187">
        <f t="shared" si="160"/>
        <v>337800</v>
      </c>
      <c r="K943" s="187">
        <v>3</v>
      </c>
      <c r="L943" s="187">
        <f t="shared" si="156"/>
        <v>1004200</v>
      </c>
      <c r="M943" s="187">
        <f t="shared" si="157"/>
        <v>2343000</v>
      </c>
      <c r="N943" s="187">
        <f t="shared" si="158"/>
        <v>1640060</v>
      </c>
      <c r="O943" s="187">
        <v>0</v>
      </c>
      <c r="P943" s="187">
        <f t="shared" si="161"/>
        <v>1470000</v>
      </c>
      <c r="Q943" s="187">
        <f t="shared" si="162"/>
        <v>720000</v>
      </c>
      <c r="R943" s="187">
        <f t="shared" si="163"/>
        <v>2190000</v>
      </c>
      <c r="S943" s="187">
        <f t="shared" si="164"/>
        <v>1487060</v>
      </c>
    </row>
    <row r="944" spans="1:19" ht="78" x14ac:dyDescent="0.5">
      <c r="A944" s="14" t="s">
        <v>16</v>
      </c>
      <c r="B944" s="186">
        <v>807300</v>
      </c>
      <c r="C944" s="15" t="s">
        <v>1950</v>
      </c>
      <c r="D944" s="14"/>
      <c r="E944" s="187">
        <v>10</v>
      </c>
      <c r="F944" s="187">
        <f t="shared" si="154"/>
        <v>1512000</v>
      </c>
      <c r="G944" s="187">
        <f t="shared" si="155"/>
        <v>666400</v>
      </c>
      <c r="H944" s="187">
        <v>7</v>
      </c>
      <c r="I944" s="187">
        <f t="shared" si="159"/>
        <v>831000</v>
      </c>
      <c r="J944" s="187">
        <f t="shared" si="160"/>
        <v>337800</v>
      </c>
      <c r="K944" s="187">
        <v>3</v>
      </c>
      <c r="L944" s="187">
        <f t="shared" si="156"/>
        <v>1004200</v>
      </c>
      <c r="M944" s="187">
        <f t="shared" si="157"/>
        <v>2343000</v>
      </c>
      <c r="N944" s="187">
        <f t="shared" si="158"/>
        <v>1640060</v>
      </c>
      <c r="O944" s="187">
        <v>0</v>
      </c>
      <c r="P944" s="187">
        <f t="shared" si="161"/>
        <v>1470000</v>
      </c>
      <c r="Q944" s="187">
        <f t="shared" si="162"/>
        <v>720000</v>
      </c>
      <c r="R944" s="187">
        <f t="shared" si="163"/>
        <v>2190000</v>
      </c>
      <c r="S944" s="187">
        <f t="shared" si="164"/>
        <v>1487060</v>
      </c>
    </row>
    <row r="945" spans="1:19" ht="58.5" x14ac:dyDescent="0.5">
      <c r="A945" s="14" t="s">
        <v>16</v>
      </c>
      <c r="B945" s="186">
        <v>807301</v>
      </c>
      <c r="C945" s="15" t="s">
        <v>1951</v>
      </c>
      <c r="D945" s="14"/>
      <c r="E945" s="187">
        <v>10</v>
      </c>
      <c r="F945" s="187">
        <f t="shared" si="154"/>
        <v>1512000</v>
      </c>
      <c r="G945" s="187">
        <f t="shared" si="155"/>
        <v>666400</v>
      </c>
      <c r="H945" s="187">
        <v>7</v>
      </c>
      <c r="I945" s="187">
        <f t="shared" si="159"/>
        <v>831000</v>
      </c>
      <c r="J945" s="187">
        <f t="shared" si="160"/>
        <v>337800</v>
      </c>
      <c r="K945" s="187">
        <v>3</v>
      </c>
      <c r="L945" s="187">
        <f t="shared" si="156"/>
        <v>1004200</v>
      </c>
      <c r="M945" s="187">
        <f t="shared" si="157"/>
        <v>2343000</v>
      </c>
      <c r="N945" s="187">
        <f t="shared" si="158"/>
        <v>1640060</v>
      </c>
      <c r="O945" s="187">
        <v>0</v>
      </c>
      <c r="P945" s="187">
        <f t="shared" si="161"/>
        <v>1470000</v>
      </c>
      <c r="Q945" s="187">
        <f t="shared" si="162"/>
        <v>720000</v>
      </c>
      <c r="R945" s="187">
        <f t="shared" si="163"/>
        <v>2190000</v>
      </c>
      <c r="S945" s="187">
        <f t="shared" si="164"/>
        <v>1487060</v>
      </c>
    </row>
    <row r="946" spans="1:19" ht="78" x14ac:dyDescent="0.5">
      <c r="A946" s="14" t="s">
        <v>16</v>
      </c>
      <c r="B946" s="186">
        <v>807302</v>
      </c>
      <c r="C946" s="15" t="s">
        <v>1952</v>
      </c>
      <c r="D946" s="14"/>
      <c r="E946" s="187">
        <v>10</v>
      </c>
      <c r="F946" s="187">
        <f t="shared" si="154"/>
        <v>1512000</v>
      </c>
      <c r="G946" s="187">
        <f t="shared" si="155"/>
        <v>666400</v>
      </c>
      <c r="H946" s="187">
        <v>7</v>
      </c>
      <c r="I946" s="187">
        <f t="shared" si="159"/>
        <v>831000</v>
      </c>
      <c r="J946" s="187">
        <f t="shared" si="160"/>
        <v>337800</v>
      </c>
      <c r="K946" s="187">
        <v>3</v>
      </c>
      <c r="L946" s="187">
        <f t="shared" si="156"/>
        <v>1004200</v>
      </c>
      <c r="M946" s="187">
        <f t="shared" si="157"/>
        <v>2343000</v>
      </c>
      <c r="N946" s="187">
        <f t="shared" si="158"/>
        <v>1640060</v>
      </c>
      <c r="O946" s="187">
        <v>0</v>
      </c>
      <c r="P946" s="187">
        <f t="shared" si="161"/>
        <v>1470000</v>
      </c>
      <c r="Q946" s="187">
        <f t="shared" si="162"/>
        <v>720000</v>
      </c>
      <c r="R946" s="187">
        <f t="shared" si="163"/>
        <v>2190000</v>
      </c>
      <c r="S946" s="187">
        <f t="shared" si="164"/>
        <v>1487060</v>
      </c>
    </row>
    <row r="947" spans="1:19" ht="78" x14ac:dyDescent="0.5">
      <c r="A947" s="14" t="s">
        <v>16</v>
      </c>
      <c r="B947" s="186">
        <v>807303</v>
      </c>
      <c r="C947" s="15" t="s">
        <v>1953</v>
      </c>
      <c r="D947" s="14"/>
      <c r="E947" s="187">
        <v>10</v>
      </c>
      <c r="F947" s="187">
        <f t="shared" si="154"/>
        <v>1512000</v>
      </c>
      <c r="G947" s="187">
        <f t="shared" si="155"/>
        <v>666400</v>
      </c>
      <c r="H947" s="187">
        <v>7</v>
      </c>
      <c r="I947" s="187">
        <f t="shared" si="159"/>
        <v>831000</v>
      </c>
      <c r="J947" s="187">
        <f t="shared" si="160"/>
        <v>337800</v>
      </c>
      <c r="K947" s="187">
        <v>3</v>
      </c>
      <c r="L947" s="187">
        <f t="shared" si="156"/>
        <v>1004200</v>
      </c>
      <c r="M947" s="187">
        <f t="shared" si="157"/>
        <v>2343000</v>
      </c>
      <c r="N947" s="187">
        <f t="shared" si="158"/>
        <v>1640060</v>
      </c>
      <c r="O947" s="187">
        <v>0</v>
      </c>
      <c r="P947" s="187">
        <f t="shared" si="161"/>
        <v>1470000</v>
      </c>
      <c r="Q947" s="187">
        <f t="shared" si="162"/>
        <v>720000</v>
      </c>
      <c r="R947" s="187">
        <f t="shared" si="163"/>
        <v>2190000</v>
      </c>
      <c r="S947" s="187">
        <f t="shared" si="164"/>
        <v>1487060</v>
      </c>
    </row>
    <row r="948" spans="1:19" ht="78" x14ac:dyDescent="0.5">
      <c r="A948" s="14" t="s">
        <v>16</v>
      </c>
      <c r="B948" s="186">
        <v>807304</v>
      </c>
      <c r="C948" s="15" t="s">
        <v>1954</v>
      </c>
      <c r="D948" s="14"/>
      <c r="E948" s="187">
        <v>10</v>
      </c>
      <c r="F948" s="187">
        <f t="shared" si="154"/>
        <v>1512000</v>
      </c>
      <c r="G948" s="187">
        <f t="shared" si="155"/>
        <v>666400</v>
      </c>
      <c r="H948" s="187">
        <v>7</v>
      </c>
      <c r="I948" s="187">
        <f t="shared" si="159"/>
        <v>831000</v>
      </c>
      <c r="J948" s="187">
        <f t="shared" si="160"/>
        <v>337800</v>
      </c>
      <c r="K948" s="187">
        <v>3</v>
      </c>
      <c r="L948" s="187">
        <f t="shared" si="156"/>
        <v>1004200</v>
      </c>
      <c r="M948" s="187">
        <f t="shared" si="157"/>
        <v>2343000</v>
      </c>
      <c r="N948" s="187">
        <f t="shared" si="158"/>
        <v>1640060</v>
      </c>
      <c r="O948" s="187">
        <v>0</v>
      </c>
      <c r="P948" s="187">
        <f t="shared" si="161"/>
        <v>1470000</v>
      </c>
      <c r="Q948" s="187">
        <f t="shared" si="162"/>
        <v>720000</v>
      </c>
      <c r="R948" s="187">
        <f t="shared" si="163"/>
        <v>2190000</v>
      </c>
      <c r="S948" s="187">
        <f t="shared" si="164"/>
        <v>1487060</v>
      </c>
    </row>
    <row r="949" spans="1:19" ht="78" x14ac:dyDescent="0.5">
      <c r="A949" s="14" t="s">
        <v>16</v>
      </c>
      <c r="B949" s="186">
        <v>807305</v>
      </c>
      <c r="C949" s="15" t="s">
        <v>1955</v>
      </c>
      <c r="D949" s="14"/>
      <c r="E949" s="187">
        <v>10</v>
      </c>
      <c r="F949" s="187">
        <f t="shared" si="154"/>
        <v>1512000</v>
      </c>
      <c r="G949" s="187">
        <f t="shared" si="155"/>
        <v>666400</v>
      </c>
      <c r="H949" s="187">
        <v>7</v>
      </c>
      <c r="I949" s="187">
        <f t="shared" si="159"/>
        <v>831000</v>
      </c>
      <c r="J949" s="187">
        <f t="shared" si="160"/>
        <v>337800</v>
      </c>
      <c r="K949" s="187">
        <v>3</v>
      </c>
      <c r="L949" s="187">
        <f t="shared" si="156"/>
        <v>1004200</v>
      </c>
      <c r="M949" s="187">
        <f t="shared" si="157"/>
        <v>2343000</v>
      </c>
      <c r="N949" s="187">
        <f t="shared" si="158"/>
        <v>1640060</v>
      </c>
      <c r="O949" s="187">
        <v>0</v>
      </c>
      <c r="P949" s="187">
        <f t="shared" si="161"/>
        <v>1470000</v>
      </c>
      <c r="Q949" s="187">
        <f t="shared" si="162"/>
        <v>720000</v>
      </c>
      <c r="R949" s="187">
        <f t="shared" si="163"/>
        <v>2190000</v>
      </c>
      <c r="S949" s="187">
        <f t="shared" si="164"/>
        <v>1487060</v>
      </c>
    </row>
    <row r="950" spans="1:19" ht="78" x14ac:dyDescent="0.5">
      <c r="A950" s="14" t="s">
        <v>16</v>
      </c>
      <c r="B950" s="186">
        <v>807306</v>
      </c>
      <c r="C950" s="15" t="s">
        <v>1956</v>
      </c>
      <c r="D950" s="14"/>
      <c r="E950" s="187">
        <v>10</v>
      </c>
      <c r="F950" s="187">
        <f t="shared" si="154"/>
        <v>1512000</v>
      </c>
      <c r="G950" s="187">
        <f t="shared" si="155"/>
        <v>666400</v>
      </c>
      <c r="H950" s="187">
        <v>7</v>
      </c>
      <c r="I950" s="187">
        <f t="shared" si="159"/>
        <v>831000</v>
      </c>
      <c r="J950" s="187">
        <f t="shared" si="160"/>
        <v>337800</v>
      </c>
      <c r="K950" s="187">
        <v>3</v>
      </c>
      <c r="L950" s="187">
        <f t="shared" si="156"/>
        <v>1004200</v>
      </c>
      <c r="M950" s="187">
        <f t="shared" si="157"/>
        <v>2343000</v>
      </c>
      <c r="N950" s="187">
        <f t="shared" si="158"/>
        <v>1640060</v>
      </c>
      <c r="O950" s="187">
        <v>0</v>
      </c>
      <c r="P950" s="187">
        <f t="shared" si="161"/>
        <v>1470000</v>
      </c>
      <c r="Q950" s="187">
        <f t="shared" si="162"/>
        <v>720000</v>
      </c>
      <c r="R950" s="187">
        <f t="shared" si="163"/>
        <v>2190000</v>
      </c>
      <c r="S950" s="187">
        <f t="shared" si="164"/>
        <v>1487060</v>
      </c>
    </row>
    <row r="951" spans="1:19" ht="78" x14ac:dyDescent="0.5">
      <c r="A951" s="14" t="s">
        <v>16</v>
      </c>
      <c r="B951" s="186">
        <v>807307</v>
      </c>
      <c r="C951" s="15" t="s">
        <v>1957</v>
      </c>
      <c r="D951" s="14"/>
      <c r="E951" s="187">
        <v>10</v>
      </c>
      <c r="F951" s="187">
        <f t="shared" si="154"/>
        <v>1512000</v>
      </c>
      <c r="G951" s="187">
        <f t="shared" si="155"/>
        <v>666400</v>
      </c>
      <c r="H951" s="187">
        <v>7</v>
      </c>
      <c r="I951" s="187">
        <f t="shared" si="159"/>
        <v>831000</v>
      </c>
      <c r="J951" s="187">
        <f t="shared" si="160"/>
        <v>337800</v>
      </c>
      <c r="K951" s="187">
        <v>3</v>
      </c>
      <c r="L951" s="187">
        <f t="shared" si="156"/>
        <v>1004200</v>
      </c>
      <c r="M951" s="187">
        <f t="shared" si="157"/>
        <v>2343000</v>
      </c>
      <c r="N951" s="187">
        <f t="shared" si="158"/>
        <v>1640060</v>
      </c>
      <c r="O951" s="187">
        <v>0</v>
      </c>
      <c r="P951" s="187">
        <f t="shared" si="161"/>
        <v>1470000</v>
      </c>
      <c r="Q951" s="187">
        <f t="shared" si="162"/>
        <v>720000</v>
      </c>
      <c r="R951" s="187">
        <f t="shared" si="163"/>
        <v>2190000</v>
      </c>
      <c r="S951" s="187">
        <f t="shared" si="164"/>
        <v>1487060</v>
      </c>
    </row>
    <row r="952" spans="1:19" ht="78" x14ac:dyDescent="0.5">
      <c r="A952" s="14" t="s">
        <v>16</v>
      </c>
      <c r="B952" s="186">
        <v>807310</v>
      </c>
      <c r="C952" s="15" t="s">
        <v>1958</v>
      </c>
      <c r="D952" s="14"/>
      <c r="E952" s="187">
        <v>15</v>
      </c>
      <c r="F952" s="187">
        <f t="shared" si="154"/>
        <v>2160000</v>
      </c>
      <c r="G952" s="187">
        <f t="shared" si="155"/>
        <v>952000</v>
      </c>
      <c r="H952" s="187">
        <v>10</v>
      </c>
      <c r="I952" s="187">
        <f t="shared" si="159"/>
        <v>1385000</v>
      </c>
      <c r="J952" s="187">
        <f t="shared" si="160"/>
        <v>563000</v>
      </c>
      <c r="K952" s="187">
        <v>5</v>
      </c>
      <c r="L952" s="187">
        <f t="shared" si="156"/>
        <v>1515000</v>
      </c>
      <c r="M952" s="187">
        <f t="shared" si="157"/>
        <v>3545000</v>
      </c>
      <c r="N952" s="187">
        <f t="shared" si="158"/>
        <v>2484500</v>
      </c>
      <c r="O952" s="187">
        <v>0</v>
      </c>
      <c r="P952" s="187">
        <f t="shared" si="161"/>
        <v>2100000</v>
      </c>
      <c r="Q952" s="187">
        <f t="shared" si="162"/>
        <v>1200000</v>
      </c>
      <c r="R952" s="187">
        <f t="shared" si="163"/>
        <v>3300000</v>
      </c>
      <c r="S952" s="187">
        <f t="shared" si="164"/>
        <v>2239500</v>
      </c>
    </row>
    <row r="953" spans="1:19" ht="78" x14ac:dyDescent="0.5">
      <c r="A953" s="14" t="s">
        <v>16</v>
      </c>
      <c r="B953" s="186">
        <v>807312</v>
      </c>
      <c r="C953" s="15" t="s">
        <v>1959</v>
      </c>
      <c r="D953" s="14"/>
      <c r="E953" s="187">
        <v>15</v>
      </c>
      <c r="F953" s="187">
        <f t="shared" si="154"/>
        <v>2160000</v>
      </c>
      <c r="G953" s="187">
        <f t="shared" si="155"/>
        <v>952000</v>
      </c>
      <c r="H953" s="187">
        <v>10</v>
      </c>
      <c r="I953" s="187">
        <f t="shared" si="159"/>
        <v>1385000</v>
      </c>
      <c r="J953" s="187">
        <f t="shared" si="160"/>
        <v>563000</v>
      </c>
      <c r="K953" s="187">
        <v>5</v>
      </c>
      <c r="L953" s="187">
        <f t="shared" si="156"/>
        <v>1515000</v>
      </c>
      <c r="M953" s="187">
        <f t="shared" si="157"/>
        <v>3545000</v>
      </c>
      <c r="N953" s="187">
        <f t="shared" si="158"/>
        <v>2484500</v>
      </c>
      <c r="O953" s="187">
        <v>0</v>
      </c>
      <c r="P953" s="187">
        <f t="shared" si="161"/>
        <v>2100000</v>
      </c>
      <c r="Q953" s="187">
        <f t="shared" si="162"/>
        <v>1200000</v>
      </c>
      <c r="R953" s="187">
        <f t="shared" si="163"/>
        <v>3300000</v>
      </c>
      <c r="S953" s="187">
        <f t="shared" si="164"/>
        <v>2239500</v>
      </c>
    </row>
    <row r="954" spans="1:19" ht="78" x14ac:dyDescent="0.5">
      <c r="A954" s="14" t="s">
        <v>16</v>
      </c>
      <c r="B954" s="186">
        <v>807313</v>
      </c>
      <c r="C954" s="15" t="s">
        <v>1960</v>
      </c>
      <c r="D954" s="14"/>
      <c r="E954" s="187">
        <v>15</v>
      </c>
      <c r="F954" s="187">
        <f t="shared" si="154"/>
        <v>2160000</v>
      </c>
      <c r="G954" s="187">
        <f t="shared" si="155"/>
        <v>952000</v>
      </c>
      <c r="H954" s="187">
        <v>10</v>
      </c>
      <c r="I954" s="187">
        <f t="shared" si="159"/>
        <v>1385000</v>
      </c>
      <c r="J954" s="187">
        <f t="shared" si="160"/>
        <v>563000</v>
      </c>
      <c r="K954" s="187">
        <v>5</v>
      </c>
      <c r="L954" s="187">
        <f t="shared" si="156"/>
        <v>1515000</v>
      </c>
      <c r="M954" s="187">
        <f t="shared" si="157"/>
        <v>3545000</v>
      </c>
      <c r="N954" s="187">
        <f t="shared" si="158"/>
        <v>2484500</v>
      </c>
      <c r="O954" s="187">
        <v>0</v>
      </c>
      <c r="P954" s="187">
        <f t="shared" si="161"/>
        <v>2100000</v>
      </c>
      <c r="Q954" s="187">
        <f t="shared" si="162"/>
        <v>1200000</v>
      </c>
      <c r="R954" s="187">
        <f t="shared" si="163"/>
        <v>3300000</v>
      </c>
      <c r="S954" s="187">
        <f t="shared" si="164"/>
        <v>2239500</v>
      </c>
    </row>
    <row r="955" spans="1:19" ht="78" x14ac:dyDescent="0.5">
      <c r="A955" s="14" t="s">
        <v>16</v>
      </c>
      <c r="B955" s="186">
        <v>807314</v>
      </c>
      <c r="C955" s="15" t="s">
        <v>1961</v>
      </c>
      <c r="D955" s="14"/>
      <c r="E955" s="187">
        <v>15</v>
      </c>
      <c r="F955" s="187">
        <f t="shared" si="154"/>
        <v>2160000</v>
      </c>
      <c r="G955" s="187">
        <f t="shared" si="155"/>
        <v>952000</v>
      </c>
      <c r="H955" s="187">
        <v>10</v>
      </c>
      <c r="I955" s="187">
        <f t="shared" si="159"/>
        <v>1385000</v>
      </c>
      <c r="J955" s="187">
        <f t="shared" si="160"/>
        <v>563000</v>
      </c>
      <c r="K955" s="187">
        <v>5</v>
      </c>
      <c r="L955" s="187">
        <f t="shared" si="156"/>
        <v>1515000</v>
      </c>
      <c r="M955" s="187">
        <f t="shared" si="157"/>
        <v>3545000</v>
      </c>
      <c r="N955" s="187">
        <f t="shared" si="158"/>
        <v>2484500</v>
      </c>
      <c r="O955" s="187">
        <v>0</v>
      </c>
      <c r="P955" s="187">
        <f t="shared" si="161"/>
        <v>2100000</v>
      </c>
      <c r="Q955" s="187">
        <f t="shared" si="162"/>
        <v>1200000</v>
      </c>
      <c r="R955" s="187">
        <f t="shared" si="163"/>
        <v>3300000</v>
      </c>
      <c r="S955" s="187">
        <f t="shared" si="164"/>
        <v>2239500</v>
      </c>
    </row>
    <row r="956" spans="1:19" ht="78" x14ac:dyDescent="0.5">
      <c r="A956" s="14" t="s">
        <v>16</v>
      </c>
      <c r="B956" s="186">
        <v>807315</v>
      </c>
      <c r="C956" s="15" t="s">
        <v>1962</v>
      </c>
      <c r="D956" s="14"/>
      <c r="E956" s="187">
        <v>15</v>
      </c>
      <c r="F956" s="187">
        <f t="shared" si="154"/>
        <v>2160000</v>
      </c>
      <c r="G956" s="187">
        <f t="shared" si="155"/>
        <v>952000</v>
      </c>
      <c r="H956" s="187">
        <v>10</v>
      </c>
      <c r="I956" s="187">
        <f t="shared" si="159"/>
        <v>1385000</v>
      </c>
      <c r="J956" s="187">
        <f t="shared" si="160"/>
        <v>563000</v>
      </c>
      <c r="K956" s="187">
        <v>5</v>
      </c>
      <c r="L956" s="187">
        <f t="shared" si="156"/>
        <v>1515000</v>
      </c>
      <c r="M956" s="187">
        <f t="shared" si="157"/>
        <v>3545000</v>
      </c>
      <c r="N956" s="187">
        <f t="shared" si="158"/>
        <v>2484500</v>
      </c>
      <c r="O956" s="187">
        <v>0</v>
      </c>
      <c r="P956" s="187">
        <f t="shared" si="161"/>
        <v>2100000</v>
      </c>
      <c r="Q956" s="187">
        <f t="shared" si="162"/>
        <v>1200000</v>
      </c>
      <c r="R956" s="187">
        <f t="shared" si="163"/>
        <v>3300000</v>
      </c>
      <c r="S956" s="187">
        <f t="shared" si="164"/>
        <v>2239500</v>
      </c>
    </row>
    <row r="957" spans="1:19" ht="78" x14ac:dyDescent="0.5">
      <c r="A957" s="14" t="s">
        <v>16</v>
      </c>
      <c r="B957" s="186">
        <v>807317</v>
      </c>
      <c r="C957" s="15" t="s">
        <v>1963</v>
      </c>
      <c r="D957" s="14"/>
      <c r="E957" s="187">
        <v>15</v>
      </c>
      <c r="F957" s="187">
        <f t="shared" si="154"/>
        <v>2160000</v>
      </c>
      <c r="G957" s="187">
        <f t="shared" si="155"/>
        <v>952000</v>
      </c>
      <c r="H957" s="187">
        <v>10</v>
      </c>
      <c r="I957" s="187">
        <f t="shared" si="159"/>
        <v>1385000</v>
      </c>
      <c r="J957" s="187">
        <f t="shared" si="160"/>
        <v>563000</v>
      </c>
      <c r="K957" s="187">
        <v>5</v>
      </c>
      <c r="L957" s="187">
        <f t="shared" si="156"/>
        <v>1515000</v>
      </c>
      <c r="M957" s="187">
        <f t="shared" si="157"/>
        <v>3545000</v>
      </c>
      <c r="N957" s="187">
        <f t="shared" si="158"/>
        <v>2484500</v>
      </c>
      <c r="O957" s="187">
        <v>0</v>
      </c>
      <c r="P957" s="187">
        <f t="shared" si="161"/>
        <v>2100000</v>
      </c>
      <c r="Q957" s="187">
        <f t="shared" si="162"/>
        <v>1200000</v>
      </c>
      <c r="R957" s="187">
        <f t="shared" si="163"/>
        <v>3300000</v>
      </c>
      <c r="S957" s="187">
        <f t="shared" si="164"/>
        <v>2239500</v>
      </c>
    </row>
    <row r="958" spans="1:19" ht="97.5" x14ac:dyDescent="0.5">
      <c r="A958" s="14" t="s">
        <v>16</v>
      </c>
      <c r="B958" s="186">
        <v>807318</v>
      </c>
      <c r="C958" s="15" t="s">
        <v>1964</v>
      </c>
      <c r="D958" s="14"/>
      <c r="E958" s="187">
        <v>15</v>
      </c>
      <c r="F958" s="187">
        <f t="shared" si="154"/>
        <v>2160000</v>
      </c>
      <c r="G958" s="187">
        <f t="shared" si="155"/>
        <v>952000</v>
      </c>
      <c r="H958" s="187">
        <v>10</v>
      </c>
      <c r="I958" s="187">
        <f t="shared" si="159"/>
        <v>1385000</v>
      </c>
      <c r="J958" s="187">
        <f t="shared" si="160"/>
        <v>563000</v>
      </c>
      <c r="K958" s="187">
        <v>5</v>
      </c>
      <c r="L958" s="187">
        <f t="shared" si="156"/>
        <v>1515000</v>
      </c>
      <c r="M958" s="187">
        <f t="shared" si="157"/>
        <v>3545000</v>
      </c>
      <c r="N958" s="187">
        <f t="shared" si="158"/>
        <v>2484500</v>
      </c>
      <c r="O958" s="187">
        <v>0</v>
      </c>
      <c r="P958" s="187">
        <f t="shared" si="161"/>
        <v>2100000</v>
      </c>
      <c r="Q958" s="187">
        <f t="shared" si="162"/>
        <v>1200000</v>
      </c>
      <c r="R958" s="187">
        <f t="shared" si="163"/>
        <v>3300000</v>
      </c>
      <c r="S958" s="187">
        <f t="shared" si="164"/>
        <v>2239500</v>
      </c>
    </row>
    <row r="959" spans="1:19" ht="78" x14ac:dyDescent="0.5">
      <c r="A959" s="14" t="s">
        <v>16</v>
      </c>
      <c r="B959" s="186">
        <v>807319</v>
      </c>
      <c r="C959" s="15" t="s">
        <v>1965</v>
      </c>
      <c r="D959" s="14"/>
      <c r="E959" s="187">
        <v>15</v>
      </c>
      <c r="F959" s="187">
        <f t="shared" si="154"/>
        <v>2160000</v>
      </c>
      <c r="G959" s="187">
        <f t="shared" si="155"/>
        <v>952000</v>
      </c>
      <c r="H959" s="187">
        <v>10</v>
      </c>
      <c r="I959" s="187">
        <f t="shared" si="159"/>
        <v>1385000</v>
      </c>
      <c r="J959" s="187">
        <f t="shared" si="160"/>
        <v>563000</v>
      </c>
      <c r="K959" s="187">
        <v>5</v>
      </c>
      <c r="L959" s="187">
        <f t="shared" si="156"/>
        <v>1515000</v>
      </c>
      <c r="M959" s="187">
        <f t="shared" si="157"/>
        <v>3545000</v>
      </c>
      <c r="N959" s="187">
        <f t="shared" si="158"/>
        <v>2484500</v>
      </c>
      <c r="O959" s="187">
        <v>0</v>
      </c>
      <c r="P959" s="187">
        <f t="shared" si="161"/>
        <v>2100000</v>
      </c>
      <c r="Q959" s="187">
        <f t="shared" si="162"/>
        <v>1200000</v>
      </c>
      <c r="R959" s="187">
        <f t="shared" si="163"/>
        <v>3300000</v>
      </c>
      <c r="S959" s="187">
        <f t="shared" si="164"/>
        <v>2239500</v>
      </c>
    </row>
    <row r="960" spans="1:19" ht="78" x14ac:dyDescent="0.5">
      <c r="A960" s="14" t="s">
        <v>16</v>
      </c>
      <c r="B960" s="186">
        <v>807320</v>
      </c>
      <c r="C960" s="15" t="s">
        <v>1966</v>
      </c>
      <c r="D960" s="14"/>
      <c r="E960" s="187">
        <v>15</v>
      </c>
      <c r="F960" s="187">
        <f t="shared" si="154"/>
        <v>2160000</v>
      </c>
      <c r="G960" s="187">
        <f t="shared" si="155"/>
        <v>952000</v>
      </c>
      <c r="H960" s="187">
        <v>10</v>
      </c>
      <c r="I960" s="187">
        <f t="shared" si="159"/>
        <v>1385000</v>
      </c>
      <c r="J960" s="187">
        <f t="shared" si="160"/>
        <v>563000</v>
      </c>
      <c r="K960" s="187">
        <v>5</v>
      </c>
      <c r="L960" s="187">
        <f t="shared" si="156"/>
        <v>1515000</v>
      </c>
      <c r="M960" s="187">
        <f t="shared" si="157"/>
        <v>3545000</v>
      </c>
      <c r="N960" s="187">
        <f t="shared" si="158"/>
        <v>2484500</v>
      </c>
      <c r="O960" s="187">
        <v>0</v>
      </c>
      <c r="P960" s="187">
        <f t="shared" si="161"/>
        <v>2100000</v>
      </c>
      <c r="Q960" s="187">
        <f t="shared" si="162"/>
        <v>1200000</v>
      </c>
      <c r="R960" s="187">
        <f t="shared" si="163"/>
        <v>3300000</v>
      </c>
      <c r="S960" s="187">
        <f t="shared" si="164"/>
        <v>2239500</v>
      </c>
    </row>
    <row r="961" spans="1:19" ht="78" x14ac:dyDescent="0.5">
      <c r="A961" s="14" t="s">
        <v>16</v>
      </c>
      <c r="B961" s="186">
        <v>807321</v>
      </c>
      <c r="C961" s="15" t="s">
        <v>1967</v>
      </c>
      <c r="D961" s="14"/>
      <c r="E961" s="187">
        <v>15</v>
      </c>
      <c r="F961" s="187">
        <f t="shared" si="154"/>
        <v>2160000</v>
      </c>
      <c r="G961" s="187">
        <f t="shared" si="155"/>
        <v>952000</v>
      </c>
      <c r="H961" s="187">
        <v>10</v>
      </c>
      <c r="I961" s="187">
        <f t="shared" si="159"/>
        <v>1385000</v>
      </c>
      <c r="J961" s="187">
        <f t="shared" si="160"/>
        <v>563000</v>
      </c>
      <c r="K961" s="187">
        <v>5</v>
      </c>
      <c r="L961" s="187">
        <f t="shared" si="156"/>
        <v>1515000</v>
      </c>
      <c r="M961" s="187">
        <f t="shared" si="157"/>
        <v>3545000</v>
      </c>
      <c r="N961" s="187">
        <f t="shared" si="158"/>
        <v>2484500</v>
      </c>
      <c r="O961" s="187">
        <v>0</v>
      </c>
      <c r="P961" s="187">
        <f t="shared" si="161"/>
        <v>2100000</v>
      </c>
      <c r="Q961" s="187">
        <f t="shared" si="162"/>
        <v>1200000</v>
      </c>
      <c r="R961" s="187">
        <f t="shared" si="163"/>
        <v>3300000</v>
      </c>
      <c r="S961" s="187">
        <f t="shared" si="164"/>
        <v>2239500</v>
      </c>
    </row>
    <row r="962" spans="1:19" ht="78" x14ac:dyDescent="0.5">
      <c r="A962" s="14" t="s">
        <v>16</v>
      </c>
      <c r="B962" s="186">
        <v>807322</v>
      </c>
      <c r="C962" s="15" t="s">
        <v>1968</v>
      </c>
      <c r="D962" s="14"/>
      <c r="E962" s="187">
        <v>15</v>
      </c>
      <c r="F962" s="187">
        <f t="shared" si="154"/>
        <v>2160000</v>
      </c>
      <c r="G962" s="187">
        <f t="shared" si="155"/>
        <v>952000</v>
      </c>
      <c r="H962" s="187">
        <v>10</v>
      </c>
      <c r="I962" s="187">
        <f t="shared" si="159"/>
        <v>1385000</v>
      </c>
      <c r="J962" s="187">
        <f t="shared" si="160"/>
        <v>563000</v>
      </c>
      <c r="K962" s="187">
        <v>5</v>
      </c>
      <c r="L962" s="187">
        <f t="shared" si="156"/>
        <v>1515000</v>
      </c>
      <c r="M962" s="187">
        <f t="shared" si="157"/>
        <v>3545000</v>
      </c>
      <c r="N962" s="187">
        <f t="shared" si="158"/>
        <v>2484500</v>
      </c>
      <c r="O962" s="187">
        <v>0</v>
      </c>
      <c r="P962" s="187">
        <f t="shared" si="161"/>
        <v>2100000</v>
      </c>
      <c r="Q962" s="187">
        <f t="shared" si="162"/>
        <v>1200000</v>
      </c>
      <c r="R962" s="187">
        <f t="shared" si="163"/>
        <v>3300000</v>
      </c>
      <c r="S962" s="187">
        <f t="shared" si="164"/>
        <v>2239500</v>
      </c>
    </row>
    <row r="963" spans="1:19" ht="78" x14ac:dyDescent="0.5">
      <c r="A963" s="14" t="s">
        <v>16</v>
      </c>
      <c r="B963" s="186">
        <v>807323</v>
      </c>
      <c r="C963" s="15" t="s">
        <v>1969</v>
      </c>
      <c r="D963" s="14"/>
      <c r="E963" s="187">
        <v>15</v>
      </c>
      <c r="F963" s="187">
        <f t="shared" ref="F963:F1026" si="165">H963*216000</f>
        <v>2160000</v>
      </c>
      <c r="G963" s="187">
        <f t="shared" ref="G963:G1026" si="166">H963*95200</f>
        <v>952000</v>
      </c>
      <c r="H963" s="187">
        <v>10</v>
      </c>
      <c r="I963" s="187">
        <f t="shared" si="159"/>
        <v>1385000</v>
      </c>
      <c r="J963" s="187">
        <f t="shared" si="160"/>
        <v>563000</v>
      </c>
      <c r="K963" s="187">
        <v>5</v>
      </c>
      <c r="L963" s="187">
        <f t="shared" ref="L963:L1026" si="167">J963+G963</f>
        <v>1515000</v>
      </c>
      <c r="M963" s="187">
        <f t="shared" ref="M963:M1026" si="168">I963+F963</f>
        <v>3545000</v>
      </c>
      <c r="N963" s="187">
        <f t="shared" ref="N963:N1026" si="169">M963-(L963*70%)</f>
        <v>2484500</v>
      </c>
      <c r="O963" s="187">
        <v>0</v>
      </c>
      <c r="P963" s="187">
        <f t="shared" si="161"/>
        <v>2100000</v>
      </c>
      <c r="Q963" s="187">
        <f t="shared" si="162"/>
        <v>1200000</v>
      </c>
      <c r="R963" s="187">
        <f t="shared" si="163"/>
        <v>3300000</v>
      </c>
      <c r="S963" s="187">
        <f t="shared" si="164"/>
        <v>2239500</v>
      </c>
    </row>
    <row r="964" spans="1:19" ht="97.5" x14ac:dyDescent="0.5">
      <c r="A964" s="14" t="s">
        <v>16</v>
      </c>
      <c r="B964" s="186">
        <v>807324</v>
      </c>
      <c r="C964" s="15" t="s">
        <v>1970</v>
      </c>
      <c r="D964" s="14"/>
      <c r="E964" s="187">
        <v>15</v>
      </c>
      <c r="F964" s="187">
        <f t="shared" si="165"/>
        <v>2160000</v>
      </c>
      <c r="G964" s="187">
        <f t="shared" si="166"/>
        <v>952000</v>
      </c>
      <c r="H964" s="187">
        <v>10</v>
      </c>
      <c r="I964" s="187">
        <f t="shared" ref="I964:I1027" si="170">K964*277000</f>
        <v>1385000</v>
      </c>
      <c r="J964" s="187">
        <f t="shared" ref="J964:J1027" si="171">112600*K964</f>
        <v>563000</v>
      </c>
      <c r="K964" s="187">
        <v>5</v>
      </c>
      <c r="L964" s="187">
        <f t="shared" si="167"/>
        <v>1515000</v>
      </c>
      <c r="M964" s="187">
        <f t="shared" si="168"/>
        <v>3545000</v>
      </c>
      <c r="N964" s="187">
        <f t="shared" si="169"/>
        <v>2484500</v>
      </c>
      <c r="O964" s="187">
        <v>0</v>
      </c>
      <c r="P964" s="187">
        <f t="shared" ref="P964:P1027" si="172">H964*210000</f>
        <v>2100000</v>
      </c>
      <c r="Q964" s="187">
        <f t="shared" ref="Q964:Q1027" si="173">K964*240000</f>
        <v>1200000</v>
      </c>
      <c r="R964" s="187">
        <f t="shared" ref="R964:R1027" si="174">P964+Q964</f>
        <v>3300000</v>
      </c>
      <c r="S964" s="187">
        <f t="shared" ref="S964:S1027" si="175">R964-(L964*70%)</f>
        <v>2239500</v>
      </c>
    </row>
    <row r="965" spans="1:19" ht="78" x14ac:dyDescent="0.5">
      <c r="A965" s="14" t="s">
        <v>16</v>
      </c>
      <c r="B965" s="186">
        <v>807325</v>
      </c>
      <c r="C965" s="15" t="s">
        <v>1971</v>
      </c>
      <c r="D965" s="14"/>
      <c r="E965" s="187">
        <v>15</v>
      </c>
      <c r="F965" s="187">
        <f t="shared" si="165"/>
        <v>2160000</v>
      </c>
      <c r="G965" s="187">
        <f t="shared" si="166"/>
        <v>952000</v>
      </c>
      <c r="H965" s="187">
        <v>10</v>
      </c>
      <c r="I965" s="187">
        <f t="shared" si="170"/>
        <v>1385000</v>
      </c>
      <c r="J965" s="187">
        <f t="shared" si="171"/>
        <v>563000</v>
      </c>
      <c r="K965" s="187">
        <v>5</v>
      </c>
      <c r="L965" s="187">
        <f t="shared" si="167"/>
        <v>1515000</v>
      </c>
      <c r="M965" s="187">
        <f t="shared" si="168"/>
        <v>3545000</v>
      </c>
      <c r="N965" s="187">
        <f t="shared" si="169"/>
        <v>2484500</v>
      </c>
      <c r="O965" s="187">
        <v>0</v>
      </c>
      <c r="P965" s="187">
        <f t="shared" si="172"/>
        <v>2100000</v>
      </c>
      <c r="Q965" s="187">
        <f t="shared" si="173"/>
        <v>1200000</v>
      </c>
      <c r="R965" s="187">
        <f t="shared" si="174"/>
        <v>3300000</v>
      </c>
      <c r="S965" s="187">
        <f t="shared" si="175"/>
        <v>2239500</v>
      </c>
    </row>
    <row r="966" spans="1:19" ht="78" x14ac:dyDescent="0.5">
      <c r="A966" s="14" t="s">
        <v>16</v>
      </c>
      <c r="B966" s="186">
        <v>807326</v>
      </c>
      <c r="C966" s="15" t="s">
        <v>1972</v>
      </c>
      <c r="D966" s="14"/>
      <c r="E966" s="187">
        <v>15</v>
      </c>
      <c r="F966" s="187">
        <f t="shared" si="165"/>
        <v>2160000</v>
      </c>
      <c r="G966" s="187">
        <f t="shared" si="166"/>
        <v>952000</v>
      </c>
      <c r="H966" s="187">
        <v>10</v>
      </c>
      <c r="I966" s="187">
        <f t="shared" si="170"/>
        <v>1385000</v>
      </c>
      <c r="J966" s="187">
        <f t="shared" si="171"/>
        <v>563000</v>
      </c>
      <c r="K966" s="187">
        <v>5</v>
      </c>
      <c r="L966" s="187">
        <f t="shared" si="167"/>
        <v>1515000</v>
      </c>
      <c r="M966" s="187">
        <f t="shared" si="168"/>
        <v>3545000</v>
      </c>
      <c r="N966" s="187">
        <f t="shared" si="169"/>
        <v>2484500</v>
      </c>
      <c r="O966" s="187">
        <v>0</v>
      </c>
      <c r="P966" s="187">
        <f t="shared" si="172"/>
        <v>2100000</v>
      </c>
      <c r="Q966" s="187">
        <f t="shared" si="173"/>
        <v>1200000</v>
      </c>
      <c r="R966" s="187">
        <f t="shared" si="174"/>
        <v>3300000</v>
      </c>
      <c r="S966" s="187">
        <f t="shared" si="175"/>
        <v>2239500</v>
      </c>
    </row>
    <row r="967" spans="1:19" ht="78" x14ac:dyDescent="0.5">
      <c r="A967" s="14" t="s">
        <v>16</v>
      </c>
      <c r="B967" s="186">
        <v>807327</v>
      </c>
      <c r="C967" s="15" t="s">
        <v>1973</v>
      </c>
      <c r="D967" s="14"/>
      <c r="E967" s="187">
        <v>15</v>
      </c>
      <c r="F967" s="187">
        <f t="shared" si="165"/>
        <v>2160000</v>
      </c>
      <c r="G967" s="187">
        <f t="shared" si="166"/>
        <v>952000</v>
      </c>
      <c r="H967" s="187">
        <v>10</v>
      </c>
      <c r="I967" s="187">
        <f t="shared" si="170"/>
        <v>1385000</v>
      </c>
      <c r="J967" s="187">
        <f t="shared" si="171"/>
        <v>563000</v>
      </c>
      <c r="K967" s="187">
        <v>5</v>
      </c>
      <c r="L967" s="187">
        <f t="shared" si="167"/>
        <v>1515000</v>
      </c>
      <c r="M967" s="187">
        <f t="shared" si="168"/>
        <v>3545000</v>
      </c>
      <c r="N967" s="187">
        <f t="shared" si="169"/>
        <v>2484500</v>
      </c>
      <c r="O967" s="187">
        <v>0</v>
      </c>
      <c r="P967" s="187">
        <f t="shared" si="172"/>
        <v>2100000</v>
      </c>
      <c r="Q967" s="187">
        <f t="shared" si="173"/>
        <v>1200000</v>
      </c>
      <c r="R967" s="187">
        <f t="shared" si="174"/>
        <v>3300000</v>
      </c>
      <c r="S967" s="187">
        <f t="shared" si="175"/>
        <v>2239500</v>
      </c>
    </row>
    <row r="968" spans="1:19" ht="78" x14ac:dyDescent="0.5">
      <c r="A968" s="14" t="s">
        <v>16</v>
      </c>
      <c r="B968" s="186">
        <v>807328</v>
      </c>
      <c r="C968" s="15" t="s">
        <v>1974</v>
      </c>
      <c r="D968" s="14"/>
      <c r="E968" s="187">
        <v>15</v>
      </c>
      <c r="F968" s="187">
        <f t="shared" si="165"/>
        <v>2160000</v>
      </c>
      <c r="G968" s="187">
        <f t="shared" si="166"/>
        <v>952000</v>
      </c>
      <c r="H968" s="187">
        <v>10</v>
      </c>
      <c r="I968" s="187">
        <f t="shared" si="170"/>
        <v>1385000</v>
      </c>
      <c r="J968" s="187">
        <f t="shared" si="171"/>
        <v>563000</v>
      </c>
      <c r="K968" s="187">
        <v>5</v>
      </c>
      <c r="L968" s="187">
        <f t="shared" si="167"/>
        <v>1515000</v>
      </c>
      <c r="M968" s="187">
        <f t="shared" si="168"/>
        <v>3545000</v>
      </c>
      <c r="N968" s="187">
        <f t="shared" si="169"/>
        <v>2484500</v>
      </c>
      <c r="O968" s="187">
        <v>0</v>
      </c>
      <c r="P968" s="187">
        <f t="shared" si="172"/>
        <v>2100000</v>
      </c>
      <c r="Q968" s="187">
        <f t="shared" si="173"/>
        <v>1200000</v>
      </c>
      <c r="R968" s="187">
        <f t="shared" si="174"/>
        <v>3300000</v>
      </c>
      <c r="S968" s="187">
        <f t="shared" si="175"/>
        <v>2239500</v>
      </c>
    </row>
    <row r="969" spans="1:19" ht="78" x14ac:dyDescent="0.5">
      <c r="A969" s="14" t="s">
        <v>16</v>
      </c>
      <c r="B969" s="186">
        <v>807329</v>
      </c>
      <c r="C969" s="15" t="s">
        <v>1975</v>
      </c>
      <c r="D969" s="14"/>
      <c r="E969" s="187">
        <v>15</v>
      </c>
      <c r="F969" s="187">
        <f t="shared" si="165"/>
        <v>2160000</v>
      </c>
      <c r="G969" s="187">
        <f t="shared" si="166"/>
        <v>952000</v>
      </c>
      <c r="H969" s="187">
        <v>10</v>
      </c>
      <c r="I969" s="187">
        <f t="shared" si="170"/>
        <v>1385000</v>
      </c>
      <c r="J969" s="187">
        <f t="shared" si="171"/>
        <v>563000</v>
      </c>
      <c r="K969" s="187">
        <v>5</v>
      </c>
      <c r="L969" s="187">
        <f t="shared" si="167"/>
        <v>1515000</v>
      </c>
      <c r="M969" s="187">
        <f t="shared" si="168"/>
        <v>3545000</v>
      </c>
      <c r="N969" s="187">
        <f t="shared" si="169"/>
        <v>2484500</v>
      </c>
      <c r="O969" s="187">
        <v>0</v>
      </c>
      <c r="P969" s="187">
        <f t="shared" si="172"/>
        <v>2100000</v>
      </c>
      <c r="Q969" s="187">
        <f t="shared" si="173"/>
        <v>1200000</v>
      </c>
      <c r="R969" s="187">
        <f t="shared" si="174"/>
        <v>3300000</v>
      </c>
      <c r="S969" s="187">
        <f t="shared" si="175"/>
        <v>2239500</v>
      </c>
    </row>
    <row r="970" spans="1:19" ht="78" x14ac:dyDescent="0.5">
      <c r="A970" s="14" t="s">
        <v>16</v>
      </c>
      <c r="B970" s="186">
        <v>807330</v>
      </c>
      <c r="C970" s="15" t="s">
        <v>1976</v>
      </c>
      <c r="D970" s="14"/>
      <c r="E970" s="187">
        <v>15</v>
      </c>
      <c r="F970" s="187">
        <f t="shared" si="165"/>
        <v>2160000</v>
      </c>
      <c r="G970" s="187">
        <f t="shared" si="166"/>
        <v>952000</v>
      </c>
      <c r="H970" s="187">
        <v>10</v>
      </c>
      <c r="I970" s="187">
        <f t="shared" si="170"/>
        <v>1385000</v>
      </c>
      <c r="J970" s="187">
        <f t="shared" si="171"/>
        <v>563000</v>
      </c>
      <c r="K970" s="187">
        <v>5</v>
      </c>
      <c r="L970" s="187">
        <f t="shared" si="167"/>
        <v>1515000</v>
      </c>
      <c r="M970" s="187">
        <f t="shared" si="168"/>
        <v>3545000</v>
      </c>
      <c r="N970" s="187">
        <f t="shared" si="169"/>
        <v>2484500</v>
      </c>
      <c r="O970" s="187">
        <v>0</v>
      </c>
      <c r="P970" s="187">
        <f t="shared" si="172"/>
        <v>2100000</v>
      </c>
      <c r="Q970" s="187">
        <f t="shared" si="173"/>
        <v>1200000</v>
      </c>
      <c r="R970" s="187">
        <f t="shared" si="174"/>
        <v>3300000</v>
      </c>
      <c r="S970" s="187">
        <f t="shared" si="175"/>
        <v>2239500</v>
      </c>
    </row>
    <row r="971" spans="1:19" ht="58.5" x14ac:dyDescent="0.5">
      <c r="A971" s="14" t="s">
        <v>16</v>
      </c>
      <c r="B971" s="186">
        <v>807331</v>
      </c>
      <c r="C971" s="15" t="s">
        <v>1977</v>
      </c>
      <c r="D971" s="14"/>
      <c r="E971" s="187">
        <v>15</v>
      </c>
      <c r="F971" s="187">
        <f t="shared" si="165"/>
        <v>2160000</v>
      </c>
      <c r="G971" s="187">
        <f t="shared" si="166"/>
        <v>952000</v>
      </c>
      <c r="H971" s="187">
        <v>10</v>
      </c>
      <c r="I971" s="187">
        <f t="shared" si="170"/>
        <v>1385000</v>
      </c>
      <c r="J971" s="187">
        <f t="shared" si="171"/>
        <v>563000</v>
      </c>
      <c r="K971" s="187">
        <v>5</v>
      </c>
      <c r="L971" s="187">
        <f t="shared" si="167"/>
        <v>1515000</v>
      </c>
      <c r="M971" s="187">
        <f t="shared" si="168"/>
        <v>3545000</v>
      </c>
      <c r="N971" s="187">
        <f t="shared" si="169"/>
        <v>2484500</v>
      </c>
      <c r="O971" s="187">
        <v>0</v>
      </c>
      <c r="P971" s="187">
        <f t="shared" si="172"/>
        <v>2100000</v>
      </c>
      <c r="Q971" s="187">
        <f t="shared" si="173"/>
        <v>1200000</v>
      </c>
      <c r="R971" s="187">
        <f t="shared" si="174"/>
        <v>3300000</v>
      </c>
      <c r="S971" s="187">
        <f t="shared" si="175"/>
        <v>2239500</v>
      </c>
    </row>
    <row r="972" spans="1:19" ht="78" x14ac:dyDescent="0.5">
      <c r="A972" s="14" t="s">
        <v>16</v>
      </c>
      <c r="B972" s="186">
        <v>807332</v>
      </c>
      <c r="C972" s="15" t="s">
        <v>1978</v>
      </c>
      <c r="D972" s="14"/>
      <c r="E972" s="187">
        <v>15</v>
      </c>
      <c r="F972" s="187">
        <f t="shared" si="165"/>
        <v>2160000</v>
      </c>
      <c r="G972" s="187">
        <f t="shared" si="166"/>
        <v>952000</v>
      </c>
      <c r="H972" s="187">
        <v>10</v>
      </c>
      <c r="I972" s="187">
        <f t="shared" si="170"/>
        <v>1385000</v>
      </c>
      <c r="J972" s="187">
        <f t="shared" si="171"/>
        <v>563000</v>
      </c>
      <c r="K972" s="187">
        <v>5</v>
      </c>
      <c r="L972" s="187">
        <f t="shared" si="167"/>
        <v>1515000</v>
      </c>
      <c r="M972" s="187">
        <f t="shared" si="168"/>
        <v>3545000</v>
      </c>
      <c r="N972" s="187">
        <f t="shared" si="169"/>
        <v>2484500</v>
      </c>
      <c r="O972" s="187">
        <v>0</v>
      </c>
      <c r="P972" s="187">
        <f t="shared" si="172"/>
        <v>2100000</v>
      </c>
      <c r="Q972" s="187">
        <f t="shared" si="173"/>
        <v>1200000</v>
      </c>
      <c r="R972" s="187">
        <f t="shared" si="174"/>
        <v>3300000</v>
      </c>
      <c r="S972" s="187">
        <f t="shared" si="175"/>
        <v>2239500</v>
      </c>
    </row>
    <row r="973" spans="1:19" ht="78" x14ac:dyDescent="0.5">
      <c r="A973" s="14" t="s">
        <v>16</v>
      </c>
      <c r="B973" s="186">
        <v>807333</v>
      </c>
      <c r="C973" s="15" t="s">
        <v>1979</v>
      </c>
      <c r="D973" s="14"/>
      <c r="E973" s="187">
        <v>15</v>
      </c>
      <c r="F973" s="187">
        <f t="shared" si="165"/>
        <v>2160000</v>
      </c>
      <c r="G973" s="187">
        <f t="shared" si="166"/>
        <v>952000</v>
      </c>
      <c r="H973" s="187">
        <v>10</v>
      </c>
      <c r="I973" s="187">
        <f t="shared" si="170"/>
        <v>1385000</v>
      </c>
      <c r="J973" s="187">
        <f t="shared" si="171"/>
        <v>563000</v>
      </c>
      <c r="K973" s="187">
        <v>5</v>
      </c>
      <c r="L973" s="187">
        <f t="shared" si="167"/>
        <v>1515000</v>
      </c>
      <c r="M973" s="187">
        <f t="shared" si="168"/>
        <v>3545000</v>
      </c>
      <c r="N973" s="187">
        <f t="shared" si="169"/>
        <v>2484500</v>
      </c>
      <c r="O973" s="187">
        <v>0</v>
      </c>
      <c r="P973" s="187">
        <f t="shared" si="172"/>
        <v>2100000</v>
      </c>
      <c r="Q973" s="187">
        <f t="shared" si="173"/>
        <v>1200000</v>
      </c>
      <c r="R973" s="187">
        <f t="shared" si="174"/>
        <v>3300000</v>
      </c>
      <c r="S973" s="187">
        <f t="shared" si="175"/>
        <v>2239500</v>
      </c>
    </row>
    <row r="974" spans="1:19" ht="78" x14ac:dyDescent="0.5">
      <c r="A974" s="14" t="s">
        <v>16</v>
      </c>
      <c r="B974" s="186">
        <v>807334</v>
      </c>
      <c r="C974" s="15" t="s">
        <v>1980</v>
      </c>
      <c r="D974" s="14"/>
      <c r="E974" s="187">
        <v>15</v>
      </c>
      <c r="F974" s="187">
        <f t="shared" si="165"/>
        <v>2160000</v>
      </c>
      <c r="G974" s="187">
        <f t="shared" si="166"/>
        <v>952000</v>
      </c>
      <c r="H974" s="187">
        <v>10</v>
      </c>
      <c r="I974" s="187">
        <f t="shared" si="170"/>
        <v>1385000</v>
      </c>
      <c r="J974" s="187">
        <f t="shared" si="171"/>
        <v>563000</v>
      </c>
      <c r="K974" s="187">
        <v>5</v>
      </c>
      <c r="L974" s="187">
        <f t="shared" si="167"/>
        <v>1515000</v>
      </c>
      <c r="M974" s="187">
        <f t="shared" si="168"/>
        <v>3545000</v>
      </c>
      <c r="N974" s="187">
        <f t="shared" si="169"/>
        <v>2484500</v>
      </c>
      <c r="O974" s="187">
        <v>0</v>
      </c>
      <c r="P974" s="187">
        <f t="shared" si="172"/>
        <v>2100000</v>
      </c>
      <c r="Q974" s="187">
        <f t="shared" si="173"/>
        <v>1200000</v>
      </c>
      <c r="R974" s="187">
        <f t="shared" si="174"/>
        <v>3300000</v>
      </c>
      <c r="S974" s="187">
        <f t="shared" si="175"/>
        <v>2239500</v>
      </c>
    </row>
    <row r="975" spans="1:19" ht="78" x14ac:dyDescent="0.5">
      <c r="A975" s="14" t="s">
        <v>16</v>
      </c>
      <c r="B975" s="186">
        <v>807335</v>
      </c>
      <c r="C975" s="15" t="s">
        <v>1981</v>
      </c>
      <c r="D975" s="14"/>
      <c r="E975" s="187">
        <v>15</v>
      </c>
      <c r="F975" s="187">
        <f t="shared" si="165"/>
        <v>2160000</v>
      </c>
      <c r="G975" s="187">
        <f t="shared" si="166"/>
        <v>952000</v>
      </c>
      <c r="H975" s="187">
        <v>10</v>
      </c>
      <c r="I975" s="187">
        <f t="shared" si="170"/>
        <v>1385000</v>
      </c>
      <c r="J975" s="187">
        <f t="shared" si="171"/>
        <v>563000</v>
      </c>
      <c r="K975" s="187">
        <v>5</v>
      </c>
      <c r="L975" s="187">
        <f t="shared" si="167"/>
        <v>1515000</v>
      </c>
      <c r="M975" s="187">
        <f t="shared" si="168"/>
        <v>3545000</v>
      </c>
      <c r="N975" s="187">
        <f t="shared" si="169"/>
        <v>2484500</v>
      </c>
      <c r="O975" s="187">
        <v>0</v>
      </c>
      <c r="P975" s="187">
        <f t="shared" si="172"/>
        <v>2100000</v>
      </c>
      <c r="Q975" s="187">
        <f t="shared" si="173"/>
        <v>1200000</v>
      </c>
      <c r="R975" s="187">
        <f t="shared" si="174"/>
        <v>3300000</v>
      </c>
      <c r="S975" s="187">
        <f t="shared" si="175"/>
        <v>2239500</v>
      </c>
    </row>
    <row r="976" spans="1:19" ht="58.5" x14ac:dyDescent="0.5">
      <c r="A976" s="14" t="s">
        <v>16</v>
      </c>
      <c r="B976" s="186">
        <v>807339</v>
      </c>
      <c r="C976" s="15" t="s">
        <v>1982</v>
      </c>
      <c r="D976" s="14"/>
      <c r="E976" s="187">
        <v>15</v>
      </c>
      <c r="F976" s="187">
        <f t="shared" si="165"/>
        <v>2160000</v>
      </c>
      <c r="G976" s="187">
        <f t="shared" si="166"/>
        <v>952000</v>
      </c>
      <c r="H976" s="187">
        <v>10</v>
      </c>
      <c r="I976" s="187">
        <f t="shared" si="170"/>
        <v>1385000</v>
      </c>
      <c r="J976" s="187">
        <f t="shared" si="171"/>
        <v>563000</v>
      </c>
      <c r="K976" s="187">
        <v>5</v>
      </c>
      <c r="L976" s="187">
        <f t="shared" si="167"/>
        <v>1515000</v>
      </c>
      <c r="M976" s="187">
        <f t="shared" si="168"/>
        <v>3545000</v>
      </c>
      <c r="N976" s="187">
        <f t="shared" si="169"/>
        <v>2484500</v>
      </c>
      <c r="O976" s="187">
        <v>0</v>
      </c>
      <c r="P976" s="187">
        <f t="shared" si="172"/>
        <v>2100000</v>
      </c>
      <c r="Q976" s="187">
        <f t="shared" si="173"/>
        <v>1200000</v>
      </c>
      <c r="R976" s="187">
        <f t="shared" si="174"/>
        <v>3300000</v>
      </c>
      <c r="S976" s="187">
        <f t="shared" si="175"/>
        <v>2239500</v>
      </c>
    </row>
    <row r="977" spans="1:19" ht="78" x14ac:dyDescent="0.5">
      <c r="A977" s="14" t="s">
        <v>16</v>
      </c>
      <c r="B977" s="186">
        <v>807341</v>
      </c>
      <c r="C977" s="15" t="s">
        <v>1983</v>
      </c>
      <c r="D977" s="14"/>
      <c r="E977" s="187">
        <v>15</v>
      </c>
      <c r="F977" s="187">
        <f t="shared" si="165"/>
        <v>2160000</v>
      </c>
      <c r="G977" s="187">
        <f t="shared" si="166"/>
        <v>952000</v>
      </c>
      <c r="H977" s="187">
        <v>10</v>
      </c>
      <c r="I977" s="187">
        <f t="shared" si="170"/>
        <v>1385000</v>
      </c>
      <c r="J977" s="187">
        <f t="shared" si="171"/>
        <v>563000</v>
      </c>
      <c r="K977" s="187">
        <v>5</v>
      </c>
      <c r="L977" s="187">
        <f t="shared" si="167"/>
        <v>1515000</v>
      </c>
      <c r="M977" s="187">
        <f t="shared" si="168"/>
        <v>3545000</v>
      </c>
      <c r="N977" s="187">
        <f t="shared" si="169"/>
        <v>2484500</v>
      </c>
      <c r="O977" s="187">
        <v>0</v>
      </c>
      <c r="P977" s="187">
        <f t="shared" si="172"/>
        <v>2100000</v>
      </c>
      <c r="Q977" s="187">
        <f t="shared" si="173"/>
        <v>1200000</v>
      </c>
      <c r="R977" s="187">
        <f t="shared" si="174"/>
        <v>3300000</v>
      </c>
      <c r="S977" s="187">
        <f t="shared" si="175"/>
        <v>2239500</v>
      </c>
    </row>
    <row r="978" spans="1:19" ht="19.5" x14ac:dyDescent="0.5">
      <c r="A978" s="14" t="s">
        <v>49</v>
      </c>
      <c r="B978" s="186">
        <v>809015</v>
      </c>
      <c r="C978" s="15" t="s">
        <v>1984</v>
      </c>
      <c r="D978" s="14"/>
      <c r="E978" s="187">
        <v>6</v>
      </c>
      <c r="F978" s="187">
        <f t="shared" si="165"/>
        <v>648000</v>
      </c>
      <c r="G978" s="187">
        <f t="shared" si="166"/>
        <v>285600</v>
      </c>
      <c r="H978" s="187">
        <v>3</v>
      </c>
      <c r="I978" s="187">
        <f t="shared" si="170"/>
        <v>831000</v>
      </c>
      <c r="J978" s="187">
        <f t="shared" si="171"/>
        <v>337800</v>
      </c>
      <c r="K978" s="187">
        <v>3</v>
      </c>
      <c r="L978" s="187">
        <f t="shared" si="167"/>
        <v>623400</v>
      </c>
      <c r="M978" s="187">
        <f t="shared" si="168"/>
        <v>1479000</v>
      </c>
      <c r="N978" s="187">
        <f t="shared" si="169"/>
        <v>1042620</v>
      </c>
      <c r="O978" s="187">
        <v>0</v>
      </c>
      <c r="P978" s="187">
        <f t="shared" si="172"/>
        <v>630000</v>
      </c>
      <c r="Q978" s="187">
        <f t="shared" si="173"/>
        <v>720000</v>
      </c>
      <c r="R978" s="187">
        <f t="shared" si="174"/>
        <v>1350000</v>
      </c>
      <c r="S978" s="187">
        <f t="shared" si="175"/>
        <v>913620</v>
      </c>
    </row>
    <row r="979" spans="1:19" ht="39" x14ac:dyDescent="0.5">
      <c r="A979" s="14" t="s">
        <v>49</v>
      </c>
      <c r="B979" s="186">
        <v>809020</v>
      </c>
      <c r="C979" s="15" t="s">
        <v>1985</v>
      </c>
      <c r="D979" s="14"/>
      <c r="E979" s="187">
        <v>5</v>
      </c>
      <c r="F979" s="187">
        <f t="shared" si="165"/>
        <v>540000</v>
      </c>
      <c r="G979" s="187">
        <f t="shared" si="166"/>
        <v>238000</v>
      </c>
      <c r="H979" s="187">
        <v>2.5</v>
      </c>
      <c r="I979" s="187">
        <f t="shared" si="170"/>
        <v>692500</v>
      </c>
      <c r="J979" s="187">
        <f t="shared" si="171"/>
        <v>281500</v>
      </c>
      <c r="K979" s="187">
        <v>2.5</v>
      </c>
      <c r="L979" s="187">
        <f t="shared" si="167"/>
        <v>519500</v>
      </c>
      <c r="M979" s="187">
        <f t="shared" si="168"/>
        <v>1232500</v>
      </c>
      <c r="N979" s="187">
        <f t="shared" si="169"/>
        <v>868850</v>
      </c>
      <c r="O979" s="187">
        <v>0</v>
      </c>
      <c r="P979" s="187">
        <f t="shared" si="172"/>
        <v>525000</v>
      </c>
      <c r="Q979" s="187">
        <f t="shared" si="173"/>
        <v>600000</v>
      </c>
      <c r="R979" s="187">
        <f t="shared" si="174"/>
        <v>1125000</v>
      </c>
      <c r="S979" s="187">
        <f t="shared" si="175"/>
        <v>761350</v>
      </c>
    </row>
    <row r="980" spans="1:19" ht="39" x14ac:dyDescent="0.5">
      <c r="A980" s="14" t="s">
        <v>49</v>
      </c>
      <c r="B980" s="186">
        <v>809025</v>
      </c>
      <c r="C980" s="15" t="s">
        <v>1986</v>
      </c>
      <c r="D980" s="14"/>
      <c r="E980" s="187">
        <v>4.5</v>
      </c>
      <c r="F980" s="187">
        <f t="shared" si="165"/>
        <v>324000</v>
      </c>
      <c r="G980" s="187">
        <f t="shared" si="166"/>
        <v>142800</v>
      </c>
      <c r="H980" s="187">
        <v>1.5</v>
      </c>
      <c r="I980" s="187">
        <f t="shared" si="170"/>
        <v>831000</v>
      </c>
      <c r="J980" s="187">
        <f t="shared" si="171"/>
        <v>337800</v>
      </c>
      <c r="K980" s="187">
        <v>3</v>
      </c>
      <c r="L980" s="187">
        <f t="shared" si="167"/>
        <v>480600</v>
      </c>
      <c r="M980" s="187">
        <f t="shared" si="168"/>
        <v>1155000</v>
      </c>
      <c r="N980" s="187">
        <f t="shared" si="169"/>
        <v>818580</v>
      </c>
      <c r="O980" s="187">
        <v>0</v>
      </c>
      <c r="P980" s="187">
        <f t="shared" si="172"/>
        <v>315000</v>
      </c>
      <c r="Q980" s="187">
        <f t="shared" si="173"/>
        <v>720000</v>
      </c>
      <c r="R980" s="187">
        <f t="shared" si="174"/>
        <v>1035000</v>
      </c>
      <c r="S980" s="187">
        <f t="shared" si="175"/>
        <v>698580</v>
      </c>
    </row>
    <row r="981" spans="1:19" ht="19.5" x14ac:dyDescent="0.5">
      <c r="A981" s="14" t="s">
        <v>49</v>
      </c>
      <c r="B981" s="186">
        <v>809030</v>
      </c>
      <c r="C981" s="15" t="s">
        <v>1987</v>
      </c>
      <c r="D981" s="14"/>
      <c r="E981" s="187">
        <v>15</v>
      </c>
      <c r="F981" s="187">
        <f t="shared" si="165"/>
        <v>1512000</v>
      </c>
      <c r="G981" s="187">
        <f t="shared" si="166"/>
        <v>666400</v>
      </c>
      <c r="H981" s="187">
        <v>7</v>
      </c>
      <c r="I981" s="187">
        <f t="shared" si="170"/>
        <v>2216000</v>
      </c>
      <c r="J981" s="187">
        <f t="shared" si="171"/>
        <v>900800</v>
      </c>
      <c r="K981" s="187">
        <v>8</v>
      </c>
      <c r="L981" s="187">
        <f t="shared" si="167"/>
        <v>1567200</v>
      </c>
      <c r="M981" s="187">
        <f t="shared" si="168"/>
        <v>3728000</v>
      </c>
      <c r="N981" s="187">
        <f t="shared" si="169"/>
        <v>2630960</v>
      </c>
      <c r="O981" s="187">
        <v>0</v>
      </c>
      <c r="P981" s="187">
        <f t="shared" si="172"/>
        <v>1470000</v>
      </c>
      <c r="Q981" s="187">
        <f t="shared" si="173"/>
        <v>1920000</v>
      </c>
      <c r="R981" s="187">
        <f t="shared" si="174"/>
        <v>3390000</v>
      </c>
      <c r="S981" s="187">
        <f t="shared" si="175"/>
        <v>2292960</v>
      </c>
    </row>
    <row r="982" spans="1:19" ht="19.5" x14ac:dyDescent="0.5">
      <c r="A982" s="14" t="s">
        <v>49</v>
      </c>
      <c r="B982" s="186">
        <v>809035</v>
      </c>
      <c r="C982" s="15" t="s">
        <v>1988</v>
      </c>
      <c r="D982" s="14"/>
      <c r="E982" s="187">
        <v>25</v>
      </c>
      <c r="F982" s="187">
        <f t="shared" si="165"/>
        <v>2160000</v>
      </c>
      <c r="G982" s="187">
        <f t="shared" si="166"/>
        <v>952000</v>
      </c>
      <c r="H982" s="187">
        <v>10</v>
      </c>
      <c r="I982" s="187">
        <f t="shared" si="170"/>
        <v>4155000</v>
      </c>
      <c r="J982" s="187">
        <f t="shared" si="171"/>
        <v>1689000</v>
      </c>
      <c r="K982" s="187">
        <v>15</v>
      </c>
      <c r="L982" s="187">
        <f t="shared" si="167"/>
        <v>2641000</v>
      </c>
      <c r="M982" s="187">
        <f t="shared" si="168"/>
        <v>6315000</v>
      </c>
      <c r="N982" s="187">
        <f t="shared" si="169"/>
        <v>4466300</v>
      </c>
      <c r="O982" s="187">
        <v>0</v>
      </c>
      <c r="P982" s="187">
        <f t="shared" si="172"/>
        <v>2100000</v>
      </c>
      <c r="Q982" s="187">
        <f t="shared" si="173"/>
        <v>3600000</v>
      </c>
      <c r="R982" s="187">
        <f t="shared" si="174"/>
        <v>5700000</v>
      </c>
      <c r="S982" s="187">
        <f t="shared" si="175"/>
        <v>3851300</v>
      </c>
    </row>
    <row r="983" spans="1:19" ht="19.5" x14ac:dyDescent="0.5">
      <c r="A983" s="14" t="s">
        <v>49</v>
      </c>
      <c r="B983" s="186">
        <v>809040</v>
      </c>
      <c r="C983" s="15" t="s">
        <v>1989</v>
      </c>
      <c r="D983" s="14"/>
      <c r="E983" s="187">
        <v>7</v>
      </c>
      <c r="F983" s="187">
        <f t="shared" si="165"/>
        <v>648000</v>
      </c>
      <c r="G983" s="187">
        <f t="shared" si="166"/>
        <v>285600</v>
      </c>
      <c r="H983" s="187">
        <v>3</v>
      </c>
      <c r="I983" s="187">
        <f t="shared" si="170"/>
        <v>1108000</v>
      </c>
      <c r="J983" s="187">
        <f t="shared" si="171"/>
        <v>450400</v>
      </c>
      <c r="K983" s="187">
        <v>4</v>
      </c>
      <c r="L983" s="187">
        <f t="shared" si="167"/>
        <v>736000</v>
      </c>
      <c r="M983" s="187">
        <f t="shared" si="168"/>
        <v>1756000</v>
      </c>
      <c r="N983" s="187">
        <f t="shared" si="169"/>
        <v>1240800</v>
      </c>
      <c r="O983" s="187">
        <v>0</v>
      </c>
      <c r="P983" s="187">
        <f t="shared" si="172"/>
        <v>630000</v>
      </c>
      <c r="Q983" s="187">
        <f t="shared" si="173"/>
        <v>960000</v>
      </c>
      <c r="R983" s="187">
        <f t="shared" si="174"/>
        <v>1590000</v>
      </c>
      <c r="S983" s="187">
        <f t="shared" si="175"/>
        <v>1074800</v>
      </c>
    </row>
    <row r="984" spans="1:19" ht="19.5" x14ac:dyDescent="0.5">
      <c r="A984" s="14" t="s">
        <v>49</v>
      </c>
      <c r="B984" s="186">
        <v>809045</v>
      </c>
      <c r="C984" s="15" t="s">
        <v>1990</v>
      </c>
      <c r="D984" s="14"/>
      <c r="E984" s="187">
        <v>5</v>
      </c>
      <c r="F984" s="187">
        <f t="shared" si="165"/>
        <v>324000</v>
      </c>
      <c r="G984" s="187">
        <f t="shared" si="166"/>
        <v>142800</v>
      </c>
      <c r="H984" s="187">
        <v>1.5</v>
      </c>
      <c r="I984" s="187">
        <f t="shared" si="170"/>
        <v>969500</v>
      </c>
      <c r="J984" s="187">
        <f t="shared" si="171"/>
        <v>394100</v>
      </c>
      <c r="K984" s="187">
        <v>3.5</v>
      </c>
      <c r="L984" s="187">
        <f t="shared" si="167"/>
        <v>536900</v>
      </c>
      <c r="M984" s="187">
        <f t="shared" si="168"/>
        <v>1293500</v>
      </c>
      <c r="N984" s="187">
        <f t="shared" si="169"/>
        <v>917670</v>
      </c>
      <c r="O984" s="187">
        <v>0</v>
      </c>
      <c r="P984" s="187">
        <f t="shared" si="172"/>
        <v>315000</v>
      </c>
      <c r="Q984" s="187">
        <f t="shared" si="173"/>
        <v>840000</v>
      </c>
      <c r="R984" s="187">
        <f t="shared" si="174"/>
        <v>1155000</v>
      </c>
      <c r="S984" s="187">
        <f t="shared" si="175"/>
        <v>779170</v>
      </c>
    </row>
    <row r="985" spans="1:19" ht="39" x14ac:dyDescent="0.5">
      <c r="A985" s="14" t="s">
        <v>49</v>
      </c>
      <c r="B985" s="186">
        <v>809050</v>
      </c>
      <c r="C985" s="15" t="s">
        <v>1991</v>
      </c>
      <c r="D985" s="14"/>
      <c r="E985" s="187">
        <v>7</v>
      </c>
      <c r="F985" s="187">
        <f t="shared" si="165"/>
        <v>648000</v>
      </c>
      <c r="G985" s="187">
        <f t="shared" si="166"/>
        <v>285600</v>
      </c>
      <c r="H985" s="187">
        <v>3</v>
      </c>
      <c r="I985" s="187">
        <f t="shared" si="170"/>
        <v>1108000</v>
      </c>
      <c r="J985" s="187">
        <f t="shared" si="171"/>
        <v>450400</v>
      </c>
      <c r="K985" s="187">
        <v>4</v>
      </c>
      <c r="L985" s="187">
        <f t="shared" si="167"/>
        <v>736000</v>
      </c>
      <c r="M985" s="187">
        <f t="shared" si="168"/>
        <v>1756000</v>
      </c>
      <c r="N985" s="187">
        <f t="shared" si="169"/>
        <v>1240800</v>
      </c>
      <c r="O985" s="187">
        <v>0</v>
      </c>
      <c r="P985" s="187">
        <f t="shared" si="172"/>
        <v>630000</v>
      </c>
      <c r="Q985" s="187">
        <f t="shared" si="173"/>
        <v>960000</v>
      </c>
      <c r="R985" s="187">
        <f t="shared" si="174"/>
        <v>1590000</v>
      </c>
      <c r="S985" s="187">
        <f t="shared" si="175"/>
        <v>1074800</v>
      </c>
    </row>
    <row r="986" spans="1:19" ht="39" x14ac:dyDescent="0.5">
      <c r="A986" s="14" t="s">
        <v>49</v>
      </c>
      <c r="B986" s="186">
        <v>809055</v>
      </c>
      <c r="C986" s="15" t="s">
        <v>1992</v>
      </c>
      <c r="D986" s="14"/>
      <c r="E986" s="187">
        <v>8</v>
      </c>
      <c r="F986" s="187">
        <f t="shared" si="165"/>
        <v>648000</v>
      </c>
      <c r="G986" s="187">
        <f t="shared" si="166"/>
        <v>285600</v>
      </c>
      <c r="H986" s="187">
        <v>3</v>
      </c>
      <c r="I986" s="187">
        <f t="shared" si="170"/>
        <v>1385000</v>
      </c>
      <c r="J986" s="187">
        <f t="shared" si="171"/>
        <v>563000</v>
      </c>
      <c r="K986" s="187">
        <v>5</v>
      </c>
      <c r="L986" s="187">
        <f t="shared" si="167"/>
        <v>848600</v>
      </c>
      <c r="M986" s="187">
        <f t="shared" si="168"/>
        <v>2033000</v>
      </c>
      <c r="N986" s="187">
        <f t="shared" si="169"/>
        <v>1438980</v>
      </c>
      <c r="O986" s="187">
        <v>0</v>
      </c>
      <c r="P986" s="187">
        <f t="shared" si="172"/>
        <v>630000</v>
      </c>
      <c r="Q986" s="187">
        <f t="shared" si="173"/>
        <v>1200000</v>
      </c>
      <c r="R986" s="187">
        <f t="shared" si="174"/>
        <v>1830000</v>
      </c>
      <c r="S986" s="187">
        <f t="shared" si="175"/>
        <v>1235980</v>
      </c>
    </row>
    <row r="987" spans="1:19" ht="19.5" x14ac:dyDescent="0.5">
      <c r="A987" s="14" t="s">
        <v>49</v>
      </c>
      <c r="B987" s="186">
        <v>809060</v>
      </c>
      <c r="C987" s="15" t="s">
        <v>1993</v>
      </c>
      <c r="D987" s="14"/>
      <c r="E987" s="187">
        <v>6</v>
      </c>
      <c r="F987" s="187">
        <f t="shared" si="165"/>
        <v>540000</v>
      </c>
      <c r="G987" s="187">
        <f t="shared" si="166"/>
        <v>238000</v>
      </c>
      <c r="H987" s="187">
        <v>2.5</v>
      </c>
      <c r="I987" s="187">
        <f t="shared" si="170"/>
        <v>969500</v>
      </c>
      <c r="J987" s="187">
        <f t="shared" si="171"/>
        <v>394100</v>
      </c>
      <c r="K987" s="187">
        <v>3.5</v>
      </c>
      <c r="L987" s="187">
        <f t="shared" si="167"/>
        <v>632100</v>
      </c>
      <c r="M987" s="187">
        <f t="shared" si="168"/>
        <v>1509500</v>
      </c>
      <c r="N987" s="187">
        <f t="shared" si="169"/>
        <v>1067030</v>
      </c>
      <c r="O987" s="187">
        <v>0</v>
      </c>
      <c r="P987" s="187">
        <f t="shared" si="172"/>
        <v>525000</v>
      </c>
      <c r="Q987" s="187">
        <f t="shared" si="173"/>
        <v>840000</v>
      </c>
      <c r="R987" s="187">
        <f t="shared" si="174"/>
        <v>1365000</v>
      </c>
      <c r="S987" s="187">
        <f t="shared" si="175"/>
        <v>922530</v>
      </c>
    </row>
    <row r="988" spans="1:19" ht="39" x14ac:dyDescent="0.5">
      <c r="A988" s="14" t="s">
        <v>49</v>
      </c>
      <c r="B988" s="186">
        <v>809061</v>
      </c>
      <c r="C988" s="15" t="s">
        <v>1994</v>
      </c>
      <c r="D988" s="14"/>
      <c r="E988" s="187">
        <v>4</v>
      </c>
      <c r="F988" s="187">
        <f t="shared" si="165"/>
        <v>432000</v>
      </c>
      <c r="G988" s="187">
        <f t="shared" si="166"/>
        <v>190400</v>
      </c>
      <c r="H988" s="187">
        <v>2</v>
      </c>
      <c r="I988" s="187">
        <f t="shared" si="170"/>
        <v>554000</v>
      </c>
      <c r="J988" s="187">
        <f t="shared" si="171"/>
        <v>225200</v>
      </c>
      <c r="K988" s="187">
        <v>2</v>
      </c>
      <c r="L988" s="187">
        <f t="shared" si="167"/>
        <v>415600</v>
      </c>
      <c r="M988" s="187">
        <f t="shared" si="168"/>
        <v>986000</v>
      </c>
      <c r="N988" s="187">
        <f t="shared" si="169"/>
        <v>695080</v>
      </c>
      <c r="O988" s="187">
        <v>0</v>
      </c>
      <c r="P988" s="187">
        <f t="shared" si="172"/>
        <v>420000</v>
      </c>
      <c r="Q988" s="187">
        <f t="shared" si="173"/>
        <v>480000</v>
      </c>
      <c r="R988" s="187">
        <f t="shared" si="174"/>
        <v>900000</v>
      </c>
      <c r="S988" s="187">
        <f t="shared" si="175"/>
        <v>609080</v>
      </c>
    </row>
    <row r="989" spans="1:19" ht="19.5" x14ac:dyDescent="0.5">
      <c r="A989" s="14" t="s">
        <v>49</v>
      </c>
      <c r="B989" s="186">
        <v>809062</v>
      </c>
      <c r="C989" s="15" t="s">
        <v>1995</v>
      </c>
      <c r="D989" s="14"/>
      <c r="E989" s="187">
        <v>3</v>
      </c>
      <c r="F989" s="187">
        <f t="shared" si="165"/>
        <v>324000</v>
      </c>
      <c r="G989" s="187">
        <f t="shared" si="166"/>
        <v>142800</v>
      </c>
      <c r="H989" s="187">
        <v>1.5</v>
      </c>
      <c r="I989" s="187">
        <f t="shared" si="170"/>
        <v>415500</v>
      </c>
      <c r="J989" s="187">
        <f t="shared" si="171"/>
        <v>168900</v>
      </c>
      <c r="K989" s="187">
        <v>1.5</v>
      </c>
      <c r="L989" s="187">
        <f t="shared" si="167"/>
        <v>311700</v>
      </c>
      <c r="M989" s="187">
        <f t="shared" si="168"/>
        <v>739500</v>
      </c>
      <c r="N989" s="187">
        <f t="shared" si="169"/>
        <v>521310</v>
      </c>
      <c r="O989" s="187">
        <v>0</v>
      </c>
      <c r="P989" s="187">
        <f t="shared" si="172"/>
        <v>315000</v>
      </c>
      <c r="Q989" s="187">
        <f t="shared" si="173"/>
        <v>360000</v>
      </c>
      <c r="R989" s="187">
        <f t="shared" si="174"/>
        <v>675000</v>
      </c>
      <c r="S989" s="187">
        <f t="shared" si="175"/>
        <v>456810</v>
      </c>
    </row>
    <row r="990" spans="1:19" ht="19.5" x14ac:dyDescent="0.5">
      <c r="A990" s="14" t="s">
        <v>49</v>
      </c>
      <c r="B990" s="186">
        <v>809063</v>
      </c>
      <c r="C990" s="15" t="s">
        <v>1996</v>
      </c>
      <c r="D990" s="14"/>
      <c r="E990" s="187">
        <v>7</v>
      </c>
      <c r="F990" s="187">
        <f t="shared" si="165"/>
        <v>648000</v>
      </c>
      <c r="G990" s="187">
        <f t="shared" si="166"/>
        <v>285600</v>
      </c>
      <c r="H990" s="187">
        <v>3</v>
      </c>
      <c r="I990" s="187">
        <f t="shared" si="170"/>
        <v>1108000</v>
      </c>
      <c r="J990" s="187">
        <f t="shared" si="171"/>
        <v>450400</v>
      </c>
      <c r="K990" s="187">
        <v>4</v>
      </c>
      <c r="L990" s="187">
        <f t="shared" si="167"/>
        <v>736000</v>
      </c>
      <c r="M990" s="187">
        <f t="shared" si="168"/>
        <v>1756000</v>
      </c>
      <c r="N990" s="187">
        <f t="shared" si="169"/>
        <v>1240800</v>
      </c>
      <c r="O990" s="187">
        <v>0</v>
      </c>
      <c r="P990" s="187">
        <f t="shared" si="172"/>
        <v>630000</v>
      </c>
      <c r="Q990" s="187">
        <f t="shared" si="173"/>
        <v>960000</v>
      </c>
      <c r="R990" s="187">
        <f t="shared" si="174"/>
        <v>1590000</v>
      </c>
      <c r="S990" s="187">
        <f t="shared" si="175"/>
        <v>1074800</v>
      </c>
    </row>
    <row r="991" spans="1:19" ht="39" x14ac:dyDescent="0.5">
      <c r="A991" s="14" t="s">
        <v>49</v>
      </c>
      <c r="B991" s="186">
        <v>809065</v>
      </c>
      <c r="C991" s="15" t="s">
        <v>1997</v>
      </c>
      <c r="D991" s="14"/>
      <c r="E991" s="187">
        <v>1.5</v>
      </c>
      <c r="F991" s="187">
        <f t="shared" si="165"/>
        <v>162000</v>
      </c>
      <c r="G991" s="187">
        <f t="shared" si="166"/>
        <v>71400</v>
      </c>
      <c r="H991" s="187">
        <v>0.75</v>
      </c>
      <c r="I991" s="187">
        <f t="shared" si="170"/>
        <v>207750</v>
      </c>
      <c r="J991" s="187">
        <f t="shared" si="171"/>
        <v>84450</v>
      </c>
      <c r="K991" s="187">
        <v>0.75</v>
      </c>
      <c r="L991" s="187">
        <f t="shared" si="167"/>
        <v>155850</v>
      </c>
      <c r="M991" s="187">
        <f t="shared" si="168"/>
        <v>369750</v>
      </c>
      <c r="N991" s="187">
        <f t="shared" si="169"/>
        <v>260655</v>
      </c>
      <c r="O991" s="187">
        <v>0</v>
      </c>
      <c r="P991" s="187">
        <f t="shared" si="172"/>
        <v>157500</v>
      </c>
      <c r="Q991" s="187">
        <f t="shared" si="173"/>
        <v>180000</v>
      </c>
      <c r="R991" s="187">
        <f t="shared" si="174"/>
        <v>337500</v>
      </c>
      <c r="S991" s="187">
        <f t="shared" si="175"/>
        <v>228405</v>
      </c>
    </row>
    <row r="992" spans="1:19" ht="19.5" x14ac:dyDescent="0.5">
      <c r="A992" s="14" t="s">
        <v>49</v>
      </c>
      <c r="B992" s="186">
        <v>809070</v>
      </c>
      <c r="C992" s="15" t="s">
        <v>1998</v>
      </c>
      <c r="D992" s="14"/>
      <c r="E992" s="187">
        <v>1.5</v>
      </c>
      <c r="F992" s="187">
        <f t="shared" si="165"/>
        <v>162000</v>
      </c>
      <c r="G992" s="187">
        <f t="shared" si="166"/>
        <v>71400</v>
      </c>
      <c r="H992" s="187">
        <v>0.75</v>
      </c>
      <c r="I992" s="187">
        <f t="shared" si="170"/>
        <v>207750</v>
      </c>
      <c r="J992" s="187">
        <f t="shared" si="171"/>
        <v>84450</v>
      </c>
      <c r="K992" s="187">
        <v>0.75</v>
      </c>
      <c r="L992" s="187">
        <f t="shared" si="167"/>
        <v>155850</v>
      </c>
      <c r="M992" s="187">
        <f t="shared" si="168"/>
        <v>369750</v>
      </c>
      <c r="N992" s="187">
        <f t="shared" si="169"/>
        <v>260655</v>
      </c>
      <c r="O992" s="187">
        <v>0</v>
      </c>
      <c r="P992" s="187">
        <f t="shared" si="172"/>
        <v>157500</v>
      </c>
      <c r="Q992" s="187">
        <f t="shared" si="173"/>
        <v>180000</v>
      </c>
      <c r="R992" s="187">
        <f t="shared" si="174"/>
        <v>337500</v>
      </c>
      <c r="S992" s="187">
        <f t="shared" si="175"/>
        <v>228405</v>
      </c>
    </row>
    <row r="993" spans="1:19" ht="19.5" x14ac:dyDescent="0.5">
      <c r="A993" s="14" t="s">
        <v>49</v>
      </c>
      <c r="B993" s="186">
        <v>809075</v>
      </c>
      <c r="C993" s="15" t="s">
        <v>1999</v>
      </c>
      <c r="D993" s="14"/>
      <c r="E993" s="187">
        <v>1.5</v>
      </c>
      <c r="F993" s="187">
        <f t="shared" si="165"/>
        <v>162000</v>
      </c>
      <c r="G993" s="187">
        <f t="shared" si="166"/>
        <v>71400</v>
      </c>
      <c r="H993" s="187">
        <v>0.75</v>
      </c>
      <c r="I993" s="187">
        <f t="shared" si="170"/>
        <v>207750</v>
      </c>
      <c r="J993" s="187">
        <f t="shared" si="171"/>
        <v>84450</v>
      </c>
      <c r="K993" s="187">
        <v>0.75</v>
      </c>
      <c r="L993" s="187">
        <f t="shared" si="167"/>
        <v>155850</v>
      </c>
      <c r="M993" s="187">
        <f t="shared" si="168"/>
        <v>369750</v>
      </c>
      <c r="N993" s="187">
        <f t="shared" si="169"/>
        <v>260655</v>
      </c>
      <c r="O993" s="187">
        <v>0</v>
      </c>
      <c r="P993" s="187">
        <f t="shared" si="172"/>
        <v>157500</v>
      </c>
      <c r="Q993" s="187">
        <f t="shared" si="173"/>
        <v>180000</v>
      </c>
      <c r="R993" s="187">
        <f t="shared" si="174"/>
        <v>337500</v>
      </c>
      <c r="S993" s="187">
        <f t="shared" si="175"/>
        <v>228405</v>
      </c>
    </row>
    <row r="994" spans="1:19" ht="19.5" x14ac:dyDescent="0.5">
      <c r="A994" s="14" t="s">
        <v>49</v>
      </c>
      <c r="B994" s="186">
        <v>809080</v>
      </c>
      <c r="C994" s="15" t="s">
        <v>2000</v>
      </c>
      <c r="D994" s="14"/>
      <c r="E994" s="187">
        <v>14</v>
      </c>
      <c r="F994" s="187">
        <f t="shared" si="165"/>
        <v>1296000</v>
      </c>
      <c r="G994" s="187">
        <f t="shared" si="166"/>
        <v>571200</v>
      </c>
      <c r="H994" s="187">
        <v>6</v>
      </c>
      <c r="I994" s="187">
        <f t="shared" si="170"/>
        <v>2216000</v>
      </c>
      <c r="J994" s="187">
        <f t="shared" si="171"/>
        <v>900800</v>
      </c>
      <c r="K994" s="187">
        <v>8</v>
      </c>
      <c r="L994" s="187">
        <f t="shared" si="167"/>
        <v>1472000</v>
      </c>
      <c r="M994" s="187">
        <f t="shared" si="168"/>
        <v>3512000</v>
      </c>
      <c r="N994" s="187">
        <f t="shared" si="169"/>
        <v>2481600</v>
      </c>
      <c r="O994" s="187">
        <v>0</v>
      </c>
      <c r="P994" s="187">
        <f t="shared" si="172"/>
        <v>1260000</v>
      </c>
      <c r="Q994" s="187">
        <f t="shared" si="173"/>
        <v>1920000</v>
      </c>
      <c r="R994" s="187">
        <f t="shared" si="174"/>
        <v>3180000</v>
      </c>
      <c r="S994" s="187">
        <f t="shared" si="175"/>
        <v>2149600</v>
      </c>
    </row>
    <row r="995" spans="1:19" ht="19.5" x14ac:dyDescent="0.5">
      <c r="A995" s="14" t="s">
        <v>49</v>
      </c>
      <c r="B995" s="186">
        <v>809085</v>
      </c>
      <c r="C995" s="15" t="s">
        <v>2001</v>
      </c>
      <c r="D995" s="14"/>
      <c r="E995" s="187">
        <v>4</v>
      </c>
      <c r="F995" s="187">
        <f t="shared" si="165"/>
        <v>216000</v>
      </c>
      <c r="G995" s="187">
        <f t="shared" si="166"/>
        <v>95200</v>
      </c>
      <c r="H995" s="187">
        <v>1</v>
      </c>
      <c r="I995" s="187">
        <f t="shared" si="170"/>
        <v>831000</v>
      </c>
      <c r="J995" s="187">
        <f t="shared" si="171"/>
        <v>337800</v>
      </c>
      <c r="K995" s="187">
        <v>3</v>
      </c>
      <c r="L995" s="187">
        <f t="shared" si="167"/>
        <v>433000</v>
      </c>
      <c r="M995" s="187">
        <f t="shared" si="168"/>
        <v>1047000</v>
      </c>
      <c r="N995" s="187">
        <f t="shared" si="169"/>
        <v>743900</v>
      </c>
      <c r="O995" s="187">
        <v>0</v>
      </c>
      <c r="P995" s="187">
        <f t="shared" si="172"/>
        <v>210000</v>
      </c>
      <c r="Q995" s="187">
        <f t="shared" si="173"/>
        <v>720000</v>
      </c>
      <c r="R995" s="187">
        <f t="shared" si="174"/>
        <v>930000</v>
      </c>
      <c r="S995" s="187">
        <f t="shared" si="175"/>
        <v>626900</v>
      </c>
    </row>
    <row r="996" spans="1:19" ht="39" x14ac:dyDescent="0.5">
      <c r="A996" s="14" t="s">
        <v>49</v>
      </c>
      <c r="B996" s="186">
        <v>809090</v>
      </c>
      <c r="C996" s="15" t="s">
        <v>2002</v>
      </c>
      <c r="D996" s="14"/>
      <c r="E996" s="187">
        <v>4</v>
      </c>
      <c r="F996" s="187">
        <f t="shared" si="165"/>
        <v>216000</v>
      </c>
      <c r="G996" s="187">
        <f t="shared" si="166"/>
        <v>95200</v>
      </c>
      <c r="H996" s="187">
        <v>1</v>
      </c>
      <c r="I996" s="187">
        <f t="shared" si="170"/>
        <v>831000</v>
      </c>
      <c r="J996" s="187">
        <f t="shared" si="171"/>
        <v>337800</v>
      </c>
      <c r="K996" s="187">
        <v>3</v>
      </c>
      <c r="L996" s="187">
        <f t="shared" si="167"/>
        <v>433000</v>
      </c>
      <c r="M996" s="187">
        <f t="shared" si="168"/>
        <v>1047000</v>
      </c>
      <c r="N996" s="187">
        <f t="shared" si="169"/>
        <v>743900</v>
      </c>
      <c r="O996" s="187">
        <v>0</v>
      </c>
      <c r="P996" s="187">
        <f t="shared" si="172"/>
        <v>210000</v>
      </c>
      <c r="Q996" s="187">
        <f t="shared" si="173"/>
        <v>720000</v>
      </c>
      <c r="R996" s="187">
        <f t="shared" si="174"/>
        <v>930000</v>
      </c>
      <c r="S996" s="187">
        <f t="shared" si="175"/>
        <v>626900</v>
      </c>
    </row>
    <row r="997" spans="1:19" ht="39" x14ac:dyDescent="0.5">
      <c r="A997" s="14" t="s">
        <v>49</v>
      </c>
      <c r="B997" s="186">
        <v>809095</v>
      </c>
      <c r="C997" s="15" t="s">
        <v>2003</v>
      </c>
      <c r="D997" s="14"/>
      <c r="E997" s="187">
        <v>4</v>
      </c>
      <c r="F997" s="187">
        <f t="shared" si="165"/>
        <v>216000</v>
      </c>
      <c r="G997" s="187">
        <f t="shared" si="166"/>
        <v>95200</v>
      </c>
      <c r="H997" s="187">
        <v>1</v>
      </c>
      <c r="I997" s="187">
        <f t="shared" si="170"/>
        <v>831000</v>
      </c>
      <c r="J997" s="187">
        <f t="shared" si="171"/>
        <v>337800</v>
      </c>
      <c r="K997" s="187">
        <v>3</v>
      </c>
      <c r="L997" s="187">
        <f t="shared" si="167"/>
        <v>433000</v>
      </c>
      <c r="M997" s="187">
        <f t="shared" si="168"/>
        <v>1047000</v>
      </c>
      <c r="N997" s="187">
        <f t="shared" si="169"/>
        <v>743900</v>
      </c>
      <c r="O997" s="187">
        <v>0</v>
      </c>
      <c r="P997" s="187">
        <f t="shared" si="172"/>
        <v>210000</v>
      </c>
      <c r="Q997" s="187">
        <f t="shared" si="173"/>
        <v>720000</v>
      </c>
      <c r="R997" s="187">
        <f t="shared" si="174"/>
        <v>930000</v>
      </c>
      <c r="S997" s="187">
        <f t="shared" si="175"/>
        <v>626900</v>
      </c>
    </row>
    <row r="998" spans="1:19" ht="19.5" x14ac:dyDescent="0.5">
      <c r="A998" s="14" t="s">
        <v>49</v>
      </c>
      <c r="B998" s="186">
        <v>809100</v>
      </c>
      <c r="C998" s="15" t="s">
        <v>2004</v>
      </c>
      <c r="D998" s="14"/>
      <c r="E998" s="187">
        <v>4</v>
      </c>
      <c r="F998" s="187">
        <f t="shared" si="165"/>
        <v>216000</v>
      </c>
      <c r="G998" s="187">
        <f t="shared" si="166"/>
        <v>95200</v>
      </c>
      <c r="H998" s="187">
        <v>1</v>
      </c>
      <c r="I998" s="187">
        <f t="shared" si="170"/>
        <v>831000</v>
      </c>
      <c r="J998" s="187">
        <f t="shared" si="171"/>
        <v>337800</v>
      </c>
      <c r="K998" s="187">
        <v>3</v>
      </c>
      <c r="L998" s="187">
        <f t="shared" si="167"/>
        <v>433000</v>
      </c>
      <c r="M998" s="187">
        <f t="shared" si="168"/>
        <v>1047000</v>
      </c>
      <c r="N998" s="187">
        <f t="shared" si="169"/>
        <v>743900</v>
      </c>
      <c r="O998" s="187">
        <v>0</v>
      </c>
      <c r="P998" s="187">
        <f t="shared" si="172"/>
        <v>210000</v>
      </c>
      <c r="Q998" s="187">
        <f t="shared" si="173"/>
        <v>720000</v>
      </c>
      <c r="R998" s="187">
        <f t="shared" si="174"/>
        <v>930000</v>
      </c>
      <c r="S998" s="187">
        <f t="shared" si="175"/>
        <v>626900</v>
      </c>
    </row>
    <row r="999" spans="1:19" ht="19.5" x14ac:dyDescent="0.5">
      <c r="A999" s="14" t="s">
        <v>49</v>
      </c>
      <c r="B999" s="186">
        <v>809105</v>
      </c>
      <c r="C999" s="15" t="s">
        <v>2005</v>
      </c>
      <c r="D999" s="14"/>
      <c r="E999" s="187">
        <v>15</v>
      </c>
      <c r="F999" s="187">
        <f t="shared" si="165"/>
        <v>1080000</v>
      </c>
      <c r="G999" s="187">
        <f t="shared" si="166"/>
        <v>476000</v>
      </c>
      <c r="H999" s="187">
        <v>5</v>
      </c>
      <c r="I999" s="187">
        <f t="shared" si="170"/>
        <v>2770000</v>
      </c>
      <c r="J999" s="187">
        <f t="shared" si="171"/>
        <v>1126000</v>
      </c>
      <c r="K999" s="187">
        <v>10</v>
      </c>
      <c r="L999" s="187">
        <f t="shared" si="167"/>
        <v>1602000</v>
      </c>
      <c r="M999" s="187">
        <f t="shared" si="168"/>
        <v>3850000</v>
      </c>
      <c r="N999" s="187">
        <f t="shared" si="169"/>
        <v>2728600</v>
      </c>
      <c r="O999" s="187">
        <v>0</v>
      </c>
      <c r="P999" s="187">
        <f t="shared" si="172"/>
        <v>1050000</v>
      </c>
      <c r="Q999" s="187">
        <f t="shared" si="173"/>
        <v>2400000</v>
      </c>
      <c r="R999" s="187">
        <f t="shared" si="174"/>
        <v>3450000</v>
      </c>
      <c r="S999" s="187">
        <f t="shared" si="175"/>
        <v>2328600</v>
      </c>
    </row>
    <row r="1000" spans="1:19" ht="19.5" x14ac:dyDescent="0.5">
      <c r="A1000" s="14" t="s">
        <v>49</v>
      </c>
      <c r="B1000" s="186">
        <v>809110</v>
      </c>
      <c r="C1000" s="15" t="s">
        <v>2006</v>
      </c>
      <c r="D1000" s="14"/>
      <c r="E1000" s="187">
        <v>8</v>
      </c>
      <c r="F1000" s="187">
        <f t="shared" si="165"/>
        <v>432000</v>
      </c>
      <c r="G1000" s="187">
        <f t="shared" si="166"/>
        <v>190400</v>
      </c>
      <c r="H1000" s="187">
        <v>2</v>
      </c>
      <c r="I1000" s="187">
        <f t="shared" si="170"/>
        <v>1662000</v>
      </c>
      <c r="J1000" s="187">
        <f t="shared" si="171"/>
        <v>675600</v>
      </c>
      <c r="K1000" s="187">
        <v>6</v>
      </c>
      <c r="L1000" s="187">
        <f t="shared" si="167"/>
        <v>866000</v>
      </c>
      <c r="M1000" s="187">
        <f t="shared" si="168"/>
        <v>2094000</v>
      </c>
      <c r="N1000" s="187">
        <f t="shared" si="169"/>
        <v>1487800</v>
      </c>
      <c r="O1000" s="187">
        <v>0</v>
      </c>
      <c r="P1000" s="187">
        <f t="shared" si="172"/>
        <v>420000</v>
      </c>
      <c r="Q1000" s="187">
        <f t="shared" si="173"/>
        <v>1440000</v>
      </c>
      <c r="R1000" s="187">
        <f t="shared" si="174"/>
        <v>1860000</v>
      </c>
      <c r="S1000" s="187">
        <f t="shared" si="175"/>
        <v>1253800</v>
      </c>
    </row>
    <row r="1001" spans="1:19" ht="19.5" x14ac:dyDescent="0.5">
      <c r="A1001" s="14" t="s">
        <v>49</v>
      </c>
      <c r="B1001" s="186">
        <v>809115</v>
      </c>
      <c r="C1001" s="15" t="s">
        <v>2007</v>
      </c>
      <c r="D1001" s="14"/>
      <c r="E1001" s="187">
        <v>20</v>
      </c>
      <c r="F1001" s="187">
        <f t="shared" si="165"/>
        <v>1512000</v>
      </c>
      <c r="G1001" s="187">
        <f t="shared" si="166"/>
        <v>666400</v>
      </c>
      <c r="H1001" s="187">
        <v>7</v>
      </c>
      <c r="I1001" s="187">
        <f t="shared" si="170"/>
        <v>3601000</v>
      </c>
      <c r="J1001" s="187">
        <f t="shared" si="171"/>
        <v>1463800</v>
      </c>
      <c r="K1001" s="187">
        <v>13</v>
      </c>
      <c r="L1001" s="187">
        <f t="shared" si="167"/>
        <v>2130200</v>
      </c>
      <c r="M1001" s="187">
        <f t="shared" si="168"/>
        <v>5113000</v>
      </c>
      <c r="N1001" s="187">
        <f t="shared" si="169"/>
        <v>3621860</v>
      </c>
      <c r="O1001" s="187">
        <v>0</v>
      </c>
      <c r="P1001" s="187">
        <f t="shared" si="172"/>
        <v>1470000</v>
      </c>
      <c r="Q1001" s="187">
        <f t="shared" si="173"/>
        <v>3120000</v>
      </c>
      <c r="R1001" s="187">
        <f t="shared" si="174"/>
        <v>4590000</v>
      </c>
      <c r="S1001" s="187">
        <f t="shared" si="175"/>
        <v>3098860</v>
      </c>
    </row>
    <row r="1002" spans="1:19" ht="19.5" x14ac:dyDescent="0.5">
      <c r="A1002" s="14" t="s">
        <v>49</v>
      </c>
      <c r="B1002" s="186">
        <v>809120</v>
      </c>
      <c r="C1002" s="15" t="s">
        <v>2008</v>
      </c>
      <c r="D1002" s="14"/>
      <c r="E1002" s="187">
        <v>10</v>
      </c>
      <c r="F1002" s="187">
        <f t="shared" si="165"/>
        <v>648000</v>
      </c>
      <c r="G1002" s="187">
        <f t="shared" si="166"/>
        <v>285600</v>
      </c>
      <c r="H1002" s="187">
        <v>3</v>
      </c>
      <c r="I1002" s="187">
        <f t="shared" si="170"/>
        <v>1939000</v>
      </c>
      <c r="J1002" s="187">
        <f t="shared" si="171"/>
        <v>788200</v>
      </c>
      <c r="K1002" s="187">
        <v>7</v>
      </c>
      <c r="L1002" s="187">
        <f t="shared" si="167"/>
        <v>1073800</v>
      </c>
      <c r="M1002" s="187">
        <f t="shared" si="168"/>
        <v>2587000</v>
      </c>
      <c r="N1002" s="187">
        <f t="shared" si="169"/>
        <v>1835340</v>
      </c>
      <c r="O1002" s="187">
        <v>0</v>
      </c>
      <c r="P1002" s="187">
        <f t="shared" si="172"/>
        <v>630000</v>
      </c>
      <c r="Q1002" s="187">
        <f t="shared" si="173"/>
        <v>1680000</v>
      </c>
      <c r="R1002" s="187">
        <f t="shared" si="174"/>
        <v>2310000</v>
      </c>
      <c r="S1002" s="187">
        <f t="shared" si="175"/>
        <v>1558340</v>
      </c>
    </row>
    <row r="1003" spans="1:19" ht="19.5" x14ac:dyDescent="0.5">
      <c r="A1003" s="14" t="s">
        <v>49</v>
      </c>
      <c r="B1003" s="186">
        <v>809125</v>
      </c>
      <c r="C1003" s="15" t="s">
        <v>2009</v>
      </c>
      <c r="D1003" s="14"/>
      <c r="E1003" s="187">
        <v>15</v>
      </c>
      <c r="F1003" s="187">
        <f t="shared" si="165"/>
        <v>1296000</v>
      </c>
      <c r="G1003" s="187">
        <f t="shared" si="166"/>
        <v>571200</v>
      </c>
      <c r="H1003" s="187">
        <v>6</v>
      </c>
      <c r="I1003" s="187">
        <f t="shared" si="170"/>
        <v>2493000</v>
      </c>
      <c r="J1003" s="187">
        <f t="shared" si="171"/>
        <v>1013400</v>
      </c>
      <c r="K1003" s="187">
        <v>9</v>
      </c>
      <c r="L1003" s="187">
        <f t="shared" si="167"/>
        <v>1584600</v>
      </c>
      <c r="M1003" s="187">
        <f t="shared" si="168"/>
        <v>3789000</v>
      </c>
      <c r="N1003" s="187">
        <f t="shared" si="169"/>
        <v>2679780</v>
      </c>
      <c r="O1003" s="187">
        <v>0</v>
      </c>
      <c r="P1003" s="187">
        <f t="shared" si="172"/>
        <v>1260000</v>
      </c>
      <c r="Q1003" s="187">
        <f t="shared" si="173"/>
        <v>2160000</v>
      </c>
      <c r="R1003" s="187">
        <f t="shared" si="174"/>
        <v>3420000</v>
      </c>
      <c r="S1003" s="187">
        <f t="shared" si="175"/>
        <v>2310780</v>
      </c>
    </row>
    <row r="1004" spans="1:19" ht="19.5" x14ac:dyDescent="0.5">
      <c r="A1004" s="14" t="s">
        <v>49</v>
      </c>
      <c r="B1004" s="186">
        <v>809130</v>
      </c>
      <c r="C1004" s="15" t="s">
        <v>2010</v>
      </c>
      <c r="D1004" s="14"/>
      <c r="E1004" s="187">
        <v>45</v>
      </c>
      <c r="F1004" s="187">
        <f t="shared" si="165"/>
        <v>5400000</v>
      </c>
      <c r="G1004" s="187">
        <f t="shared" si="166"/>
        <v>2380000</v>
      </c>
      <c r="H1004" s="187">
        <v>25</v>
      </c>
      <c r="I1004" s="187">
        <f t="shared" si="170"/>
        <v>5540000</v>
      </c>
      <c r="J1004" s="187">
        <f t="shared" si="171"/>
        <v>2252000</v>
      </c>
      <c r="K1004" s="187">
        <v>20</v>
      </c>
      <c r="L1004" s="187">
        <f t="shared" si="167"/>
        <v>4632000</v>
      </c>
      <c r="M1004" s="187">
        <f t="shared" si="168"/>
        <v>10940000</v>
      </c>
      <c r="N1004" s="187">
        <f t="shared" si="169"/>
        <v>7697600</v>
      </c>
      <c r="O1004" s="187">
        <v>0</v>
      </c>
      <c r="P1004" s="187">
        <f t="shared" si="172"/>
        <v>5250000</v>
      </c>
      <c r="Q1004" s="187">
        <f t="shared" si="173"/>
        <v>4800000</v>
      </c>
      <c r="R1004" s="187">
        <f t="shared" si="174"/>
        <v>10050000</v>
      </c>
      <c r="S1004" s="187">
        <f t="shared" si="175"/>
        <v>6807600</v>
      </c>
    </row>
    <row r="1005" spans="1:19" ht="39" x14ac:dyDescent="0.5">
      <c r="A1005" s="14" t="s">
        <v>49</v>
      </c>
      <c r="B1005" s="186">
        <v>809196</v>
      </c>
      <c r="C1005" s="15" t="s">
        <v>2011</v>
      </c>
      <c r="D1005" s="14"/>
      <c r="E1005" s="187">
        <v>7</v>
      </c>
      <c r="F1005" s="187">
        <f t="shared" si="165"/>
        <v>648000</v>
      </c>
      <c r="G1005" s="187">
        <f t="shared" si="166"/>
        <v>285600</v>
      </c>
      <c r="H1005" s="187">
        <v>3</v>
      </c>
      <c r="I1005" s="187">
        <f t="shared" si="170"/>
        <v>1108000</v>
      </c>
      <c r="J1005" s="187">
        <f t="shared" si="171"/>
        <v>450400</v>
      </c>
      <c r="K1005" s="187">
        <v>4</v>
      </c>
      <c r="L1005" s="187">
        <f t="shared" si="167"/>
        <v>736000</v>
      </c>
      <c r="M1005" s="187">
        <f t="shared" si="168"/>
        <v>1756000</v>
      </c>
      <c r="N1005" s="187">
        <f t="shared" si="169"/>
        <v>1240800</v>
      </c>
      <c r="O1005" s="187">
        <v>0</v>
      </c>
      <c r="P1005" s="187">
        <f t="shared" si="172"/>
        <v>630000</v>
      </c>
      <c r="Q1005" s="187">
        <f t="shared" si="173"/>
        <v>960000</v>
      </c>
      <c r="R1005" s="187">
        <f t="shared" si="174"/>
        <v>1590000</v>
      </c>
      <c r="S1005" s="187">
        <f t="shared" si="175"/>
        <v>1074800</v>
      </c>
    </row>
    <row r="1006" spans="1:19" ht="39" x14ac:dyDescent="0.5">
      <c r="A1006" s="14" t="s">
        <v>49</v>
      </c>
      <c r="B1006" s="186">
        <v>809197</v>
      </c>
      <c r="C1006" s="15" t="s">
        <v>2012</v>
      </c>
      <c r="D1006" s="14"/>
      <c r="E1006" s="187">
        <v>5</v>
      </c>
      <c r="F1006" s="187">
        <f t="shared" si="165"/>
        <v>540000</v>
      </c>
      <c r="G1006" s="187">
        <f t="shared" si="166"/>
        <v>238000</v>
      </c>
      <c r="H1006" s="187">
        <v>2.5</v>
      </c>
      <c r="I1006" s="187">
        <f t="shared" si="170"/>
        <v>692500</v>
      </c>
      <c r="J1006" s="187">
        <f t="shared" si="171"/>
        <v>281500</v>
      </c>
      <c r="K1006" s="187">
        <v>2.5</v>
      </c>
      <c r="L1006" s="187">
        <f t="shared" si="167"/>
        <v>519500</v>
      </c>
      <c r="M1006" s="187">
        <f t="shared" si="168"/>
        <v>1232500</v>
      </c>
      <c r="N1006" s="187">
        <f t="shared" si="169"/>
        <v>868850</v>
      </c>
      <c r="O1006" s="187">
        <v>0</v>
      </c>
      <c r="P1006" s="187">
        <f t="shared" si="172"/>
        <v>525000</v>
      </c>
      <c r="Q1006" s="187">
        <f t="shared" si="173"/>
        <v>600000</v>
      </c>
      <c r="R1006" s="187">
        <f t="shared" si="174"/>
        <v>1125000</v>
      </c>
      <c r="S1006" s="187">
        <f t="shared" si="175"/>
        <v>761350</v>
      </c>
    </row>
    <row r="1007" spans="1:19" ht="39" x14ac:dyDescent="0.5">
      <c r="A1007" s="14" t="s">
        <v>49</v>
      </c>
      <c r="B1007" s="186">
        <v>809198</v>
      </c>
      <c r="C1007" s="15" t="s">
        <v>2013</v>
      </c>
      <c r="D1007" s="14"/>
      <c r="E1007" s="187">
        <v>3</v>
      </c>
      <c r="F1007" s="187">
        <f t="shared" si="165"/>
        <v>324000</v>
      </c>
      <c r="G1007" s="187">
        <f t="shared" si="166"/>
        <v>142800</v>
      </c>
      <c r="H1007" s="187">
        <v>1.5</v>
      </c>
      <c r="I1007" s="187">
        <f t="shared" si="170"/>
        <v>415500</v>
      </c>
      <c r="J1007" s="187">
        <f t="shared" si="171"/>
        <v>168900</v>
      </c>
      <c r="K1007" s="187">
        <v>1.5</v>
      </c>
      <c r="L1007" s="187">
        <f t="shared" si="167"/>
        <v>311700</v>
      </c>
      <c r="M1007" s="187">
        <f t="shared" si="168"/>
        <v>739500</v>
      </c>
      <c r="N1007" s="187">
        <f t="shared" si="169"/>
        <v>521310</v>
      </c>
      <c r="O1007" s="187">
        <v>0</v>
      </c>
      <c r="P1007" s="187">
        <f t="shared" si="172"/>
        <v>315000</v>
      </c>
      <c r="Q1007" s="187">
        <f t="shared" si="173"/>
        <v>360000</v>
      </c>
      <c r="R1007" s="187">
        <f t="shared" si="174"/>
        <v>675000</v>
      </c>
      <c r="S1007" s="187">
        <f t="shared" si="175"/>
        <v>456810</v>
      </c>
    </row>
    <row r="1008" spans="1:19" ht="19.5" x14ac:dyDescent="0.5">
      <c r="A1008" s="14" t="s">
        <v>49</v>
      </c>
      <c r="B1008" s="186">
        <v>810000</v>
      </c>
      <c r="C1008" s="15" t="s">
        <v>2014</v>
      </c>
      <c r="D1008" s="14"/>
      <c r="E1008" s="187">
        <v>8</v>
      </c>
      <c r="F1008" s="187">
        <f t="shared" si="165"/>
        <v>648000</v>
      </c>
      <c r="G1008" s="187">
        <f t="shared" si="166"/>
        <v>285600</v>
      </c>
      <c r="H1008" s="187">
        <v>3</v>
      </c>
      <c r="I1008" s="187">
        <f t="shared" si="170"/>
        <v>1385000</v>
      </c>
      <c r="J1008" s="187">
        <f t="shared" si="171"/>
        <v>563000</v>
      </c>
      <c r="K1008" s="187">
        <v>5</v>
      </c>
      <c r="L1008" s="187">
        <f t="shared" si="167"/>
        <v>848600</v>
      </c>
      <c r="M1008" s="187">
        <f t="shared" si="168"/>
        <v>2033000</v>
      </c>
      <c r="N1008" s="187">
        <f t="shared" si="169"/>
        <v>1438980</v>
      </c>
      <c r="O1008" s="187">
        <v>0</v>
      </c>
      <c r="P1008" s="187">
        <f t="shared" si="172"/>
        <v>630000</v>
      </c>
      <c r="Q1008" s="187">
        <f t="shared" si="173"/>
        <v>1200000</v>
      </c>
      <c r="R1008" s="187">
        <f t="shared" si="174"/>
        <v>1830000</v>
      </c>
      <c r="S1008" s="187">
        <f t="shared" si="175"/>
        <v>1235980</v>
      </c>
    </row>
    <row r="1009" spans="1:19" ht="39" x14ac:dyDescent="0.5">
      <c r="A1009" s="14" t="s">
        <v>49</v>
      </c>
      <c r="B1009" s="186">
        <v>810002</v>
      </c>
      <c r="C1009" s="15" t="s">
        <v>2015</v>
      </c>
      <c r="D1009" s="14"/>
      <c r="E1009" s="187">
        <v>8</v>
      </c>
      <c r="F1009" s="187">
        <f t="shared" si="165"/>
        <v>648000</v>
      </c>
      <c r="G1009" s="187">
        <f t="shared" si="166"/>
        <v>285600</v>
      </c>
      <c r="H1009" s="187">
        <v>3</v>
      </c>
      <c r="I1009" s="187">
        <f t="shared" si="170"/>
        <v>1385000</v>
      </c>
      <c r="J1009" s="187">
        <f t="shared" si="171"/>
        <v>563000</v>
      </c>
      <c r="K1009" s="187">
        <v>5</v>
      </c>
      <c r="L1009" s="187">
        <f t="shared" si="167"/>
        <v>848600</v>
      </c>
      <c r="M1009" s="187">
        <f t="shared" si="168"/>
        <v>2033000</v>
      </c>
      <c r="N1009" s="187">
        <f t="shared" si="169"/>
        <v>1438980</v>
      </c>
      <c r="O1009" s="187">
        <v>0</v>
      </c>
      <c r="P1009" s="187">
        <f t="shared" si="172"/>
        <v>630000</v>
      </c>
      <c r="Q1009" s="187">
        <f t="shared" si="173"/>
        <v>1200000</v>
      </c>
      <c r="R1009" s="187">
        <f t="shared" si="174"/>
        <v>1830000</v>
      </c>
      <c r="S1009" s="187">
        <f t="shared" si="175"/>
        <v>1235980</v>
      </c>
    </row>
    <row r="1010" spans="1:19" ht="39" x14ac:dyDescent="0.5">
      <c r="A1010" s="14" t="s">
        <v>49</v>
      </c>
      <c r="B1010" s="186">
        <v>810004</v>
      </c>
      <c r="C1010" s="15" t="s">
        <v>2016</v>
      </c>
      <c r="D1010" s="14"/>
      <c r="E1010" s="187">
        <v>8</v>
      </c>
      <c r="F1010" s="187">
        <f t="shared" si="165"/>
        <v>648000</v>
      </c>
      <c r="G1010" s="187">
        <f t="shared" si="166"/>
        <v>285600</v>
      </c>
      <c r="H1010" s="187">
        <v>3</v>
      </c>
      <c r="I1010" s="187">
        <f t="shared" si="170"/>
        <v>1385000</v>
      </c>
      <c r="J1010" s="187">
        <f t="shared" si="171"/>
        <v>563000</v>
      </c>
      <c r="K1010" s="187">
        <v>5</v>
      </c>
      <c r="L1010" s="187">
        <f t="shared" si="167"/>
        <v>848600</v>
      </c>
      <c r="M1010" s="187">
        <f t="shared" si="168"/>
        <v>2033000</v>
      </c>
      <c r="N1010" s="187">
        <f t="shared" si="169"/>
        <v>1438980</v>
      </c>
      <c r="O1010" s="187">
        <v>0</v>
      </c>
      <c r="P1010" s="187">
        <f t="shared" si="172"/>
        <v>630000</v>
      </c>
      <c r="Q1010" s="187">
        <f t="shared" si="173"/>
        <v>1200000</v>
      </c>
      <c r="R1010" s="187">
        <f t="shared" si="174"/>
        <v>1830000</v>
      </c>
      <c r="S1010" s="187">
        <f t="shared" si="175"/>
        <v>1235980</v>
      </c>
    </row>
    <row r="1011" spans="1:19" ht="19.5" x14ac:dyDescent="0.5">
      <c r="A1011" s="14" t="s">
        <v>49</v>
      </c>
      <c r="B1011" s="186">
        <v>810006</v>
      </c>
      <c r="C1011" s="15" t="s">
        <v>2017</v>
      </c>
      <c r="D1011" s="14"/>
      <c r="E1011" s="187">
        <v>8</v>
      </c>
      <c r="F1011" s="187">
        <f t="shared" si="165"/>
        <v>648000</v>
      </c>
      <c r="G1011" s="187">
        <f t="shared" si="166"/>
        <v>285600</v>
      </c>
      <c r="H1011" s="187">
        <v>3</v>
      </c>
      <c r="I1011" s="187">
        <f t="shared" si="170"/>
        <v>1385000</v>
      </c>
      <c r="J1011" s="187">
        <f t="shared" si="171"/>
        <v>563000</v>
      </c>
      <c r="K1011" s="187">
        <v>5</v>
      </c>
      <c r="L1011" s="187">
        <f t="shared" si="167"/>
        <v>848600</v>
      </c>
      <c r="M1011" s="187">
        <f t="shared" si="168"/>
        <v>2033000</v>
      </c>
      <c r="N1011" s="187">
        <f t="shared" si="169"/>
        <v>1438980</v>
      </c>
      <c r="O1011" s="187">
        <v>0</v>
      </c>
      <c r="P1011" s="187">
        <f t="shared" si="172"/>
        <v>630000</v>
      </c>
      <c r="Q1011" s="187">
        <f t="shared" si="173"/>
        <v>1200000</v>
      </c>
      <c r="R1011" s="187">
        <f t="shared" si="174"/>
        <v>1830000</v>
      </c>
      <c r="S1011" s="187">
        <f t="shared" si="175"/>
        <v>1235980</v>
      </c>
    </row>
    <row r="1012" spans="1:19" ht="39" x14ac:dyDescent="0.5">
      <c r="A1012" s="14" t="s">
        <v>49</v>
      </c>
      <c r="B1012" s="186">
        <v>810008</v>
      </c>
      <c r="C1012" s="15" t="s">
        <v>2018</v>
      </c>
      <c r="D1012" s="14"/>
      <c r="E1012" s="187">
        <v>8</v>
      </c>
      <c r="F1012" s="187">
        <f t="shared" si="165"/>
        <v>648000</v>
      </c>
      <c r="G1012" s="187">
        <f t="shared" si="166"/>
        <v>285600</v>
      </c>
      <c r="H1012" s="187">
        <v>3</v>
      </c>
      <c r="I1012" s="187">
        <f t="shared" si="170"/>
        <v>1385000</v>
      </c>
      <c r="J1012" s="187">
        <f t="shared" si="171"/>
        <v>563000</v>
      </c>
      <c r="K1012" s="187">
        <v>5</v>
      </c>
      <c r="L1012" s="187">
        <f t="shared" si="167"/>
        <v>848600</v>
      </c>
      <c r="M1012" s="187">
        <f t="shared" si="168"/>
        <v>2033000</v>
      </c>
      <c r="N1012" s="187">
        <f t="shared" si="169"/>
        <v>1438980</v>
      </c>
      <c r="O1012" s="187">
        <v>0</v>
      </c>
      <c r="P1012" s="187">
        <f t="shared" si="172"/>
        <v>630000</v>
      </c>
      <c r="Q1012" s="187">
        <f t="shared" si="173"/>
        <v>1200000</v>
      </c>
      <c r="R1012" s="187">
        <f t="shared" si="174"/>
        <v>1830000</v>
      </c>
      <c r="S1012" s="187">
        <f t="shared" si="175"/>
        <v>1235980</v>
      </c>
    </row>
    <row r="1013" spans="1:19" ht="78" x14ac:dyDescent="0.5">
      <c r="A1013" s="14" t="s">
        <v>16</v>
      </c>
      <c r="B1013" s="186">
        <v>810020</v>
      </c>
      <c r="C1013" s="15" t="s">
        <v>2019</v>
      </c>
      <c r="D1013" s="14"/>
      <c r="E1013" s="187">
        <v>11</v>
      </c>
      <c r="F1013" s="187">
        <f t="shared" si="165"/>
        <v>864000</v>
      </c>
      <c r="G1013" s="187">
        <f t="shared" si="166"/>
        <v>380800</v>
      </c>
      <c r="H1013" s="187">
        <v>4</v>
      </c>
      <c r="I1013" s="187">
        <f t="shared" si="170"/>
        <v>1939000</v>
      </c>
      <c r="J1013" s="187">
        <f t="shared" si="171"/>
        <v>788200</v>
      </c>
      <c r="K1013" s="187">
        <v>7</v>
      </c>
      <c r="L1013" s="187">
        <f t="shared" si="167"/>
        <v>1169000</v>
      </c>
      <c r="M1013" s="187">
        <f t="shared" si="168"/>
        <v>2803000</v>
      </c>
      <c r="N1013" s="187">
        <f t="shared" si="169"/>
        <v>1984700</v>
      </c>
      <c r="O1013" s="187">
        <v>0</v>
      </c>
      <c r="P1013" s="187">
        <f t="shared" si="172"/>
        <v>840000</v>
      </c>
      <c r="Q1013" s="187">
        <f t="shared" si="173"/>
        <v>1680000</v>
      </c>
      <c r="R1013" s="187">
        <f t="shared" si="174"/>
        <v>2520000</v>
      </c>
      <c r="S1013" s="187">
        <f t="shared" si="175"/>
        <v>1701700</v>
      </c>
    </row>
    <row r="1014" spans="1:19" ht="97.5" x14ac:dyDescent="0.5">
      <c r="A1014" s="14" t="s">
        <v>49</v>
      </c>
      <c r="B1014" s="186">
        <v>810022</v>
      </c>
      <c r="C1014" s="15" t="s">
        <v>2020</v>
      </c>
      <c r="D1014" s="14"/>
      <c r="E1014" s="187">
        <v>20</v>
      </c>
      <c r="F1014" s="187">
        <f t="shared" si="165"/>
        <v>1512000</v>
      </c>
      <c r="G1014" s="187">
        <f t="shared" si="166"/>
        <v>666400</v>
      </c>
      <c r="H1014" s="187">
        <v>7</v>
      </c>
      <c r="I1014" s="187">
        <f t="shared" si="170"/>
        <v>3601000</v>
      </c>
      <c r="J1014" s="187">
        <f t="shared" si="171"/>
        <v>1463800</v>
      </c>
      <c r="K1014" s="187">
        <v>13</v>
      </c>
      <c r="L1014" s="187">
        <f t="shared" si="167"/>
        <v>2130200</v>
      </c>
      <c r="M1014" s="187">
        <f t="shared" si="168"/>
        <v>5113000</v>
      </c>
      <c r="N1014" s="187">
        <f t="shared" si="169"/>
        <v>3621860</v>
      </c>
      <c r="O1014" s="187">
        <v>0</v>
      </c>
      <c r="P1014" s="187">
        <f t="shared" si="172"/>
        <v>1470000</v>
      </c>
      <c r="Q1014" s="187">
        <f t="shared" si="173"/>
        <v>3120000</v>
      </c>
      <c r="R1014" s="187">
        <f t="shared" si="174"/>
        <v>4590000</v>
      </c>
      <c r="S1014" s="187">
        <f t="shared" si="175"/>
        <v>3098860</v>
      </c>
    </row>
    <row r="1015" spans="1:19" ht="39" x14ac:dyDescent="0.5">
      <c r="A1015" s="14" t="s">
        <v>16</v>
      </c>
      <c r="B1015" s="186">
        <v>810024</v>
      </c>
      <c r="C1015" s="15" t="s">
        <v>2021</v>
      </c>
      <c r="D1015" s="14"/>
      <c r="E1015" s="187">
        <v>30</v>
      </c>
      <c r="F1015" s="187">
        <f t="shared" si="165"/>
        <v>1944000</v>
      </c>
      <c r="G1015" s="187">
        <f t="shared" si="166"/>
        <v>856800</v>
      </c>
      <c r="H1015" s="187">
        <v>9</v>
      </c>
      <c r="I1015" s="187">
        <f t="shared" si="170"/>
        <v>5817000</v>
      </c>
      <c r="J1015" s="187">
        <f t="shared" si="171"/>
        <v>2364600</v>
      </c>
      <c r="K1015" s="187">
        <v>21</v>
      </c>
      <c r="L1015" s="187">
        <f t="shared" si="167"/>
        <v>3221400</v>
      </c>
      <c r="M1015" s="187">
        <f t="shared" si="168"/>
        <v>7761000</v>
      </c>
      <c r="N1015" s="187">
        <f t="shared" si="169"/>
        <v>5506020</v>
      </c>
      <c r="O1015" s="187">
        <v>0</v>
      </c>
      <c r="P1015" s="187">
        <f t="shared" si="172"/>
        <v>1890000</v>
      </c>
      <c r="Q1015" s="187">
        <f t="shared" si="173"/>
        <v>5040000</v>
      </c>
      <c r="R1015" s="187">
        <f t="shared" si="174"/>
        <v>6930000</v>
      </c>
      <c r="S1015" s="187">
        <f t="shared" si="175"/>
        <v>4675020</v>
      </c>
    </row>
    <row r="1016" spans="1:19" ht="39" x14ac:dyDescent="0.5">
      <c r="A1016" s="14" t="s">
        <v>16</v>
      </c>
      <c r="B1016" s="186">
        <v>810026</v>
      </c>
      <c r="C1016" s="15" t="s">
        <v>2022</v>
      </c>
      <c r="D1016" s="14"/>
      <c r="E1016" s="187">
        <v>11</v>
      </c>
      <c r="F1016" s="187">
        <f t="shared" si="165"/>
        <v>864000</v>
      </c>
      <c r="G1016" s="187">
        <f t="shared" si="166"/>
        <v>380800</v>
      </c>
      <c r="H1016" s="187">
        <v>4</v>
      </c>
      <c r="I1016" s="187">
        <f t="shared" si="170"/>
        <v>1939000</v>
      </c>
      <c r="J1016" s="187">
        <f t="shared" si="171"/>
        <v>788200</v>
      </c>
      <c r="K1016" s="187">
        <v>7</v>
      </c>
      <c r="L1016" s="187">
        <f t="shared" si="167"/>
        <v>1169000</v>
      </c>
      <c r="M1016" s="187">
        <f t="shared" si="168"/>
        <v>2803000</v>
      </c>
      <c r="N1016" s="187">
        <f t="shared" si="169"/>
        <v>1984700</v>
      </c>
      <c r="O1016" s="187">
        <v>0</v>
      </c>
      <c r="P1016" s="187">
        <f t="shared" si="172"/>
        <v>840000</v>
      </c>
      <c r="Q1016" s="187">
        <f t="shared" si="173"/>
        <v>1680000</v>
      </c>
      <c r="R1016" s="187">
        <f t="shared" si="174"/>
        <v>2520000</v>
      </c>
      <c r="S1016" s="187">
        <f t="shared" si="175"/>
        <v>1701700</v>
      </c>
    </row>
    <row r="1017" spans="1:19" ht="97.5" x14ac:dyDescent="0.5">
      <c r="A1017" s="14" t="s">
        <v>16</v>
      </c>
      <c r="B1017" s="186">
        <v>810028</v>
      </c>
      <c r="C1017" s="15" t="s">
        <v>2023</v>
      </c>
      <c r="D1017" s="14" t="s">
        <v>2024</v>
      </c>
      <c r="E1017" s="187">
        <v>30</v>
      </c>
      <c r="F1017" s="187">
        <f t="shared" si="165"/>
        <v>1944000</v>
      </c>
      <c r="G1017" s="187">
        <f t="shared" si="166"/>
        <v>856800</v>
      </c>
      <c r="H1017" s="187">
        <v>9</v>
      </c>
      <c r="I1017" s="187">
        <f t="shared" si="170"/>
        <v>5817000</v>
      </c>
      <c r="J1017" s="187">
        <f t="shared" si="171"/>
        <v>2364600</v>
      </c>
      <c r="K1017" s="187">
        <v>21</v>
      </c>
      <c r="L1017" s="187">
        <f t="shared" si="167"/>
        <v>3221400</v>
      </c>
      <c r="M1017" s="187">
        <f t="shared" si="168"/>
        <v>7761000</v>
      </c>
      <c r="N1017" s="187">
        <f t="shared" si="169"/>
        <v>5506020</v>
      </c>
      <c r="O1017" s="187">
        <v>0</v>
      </c>
      <c r="P1017" s="187">
        <f t="shared" si="172"/>
        <v>1890000</v>
      </c>
      <c r="Q1017" s="187">
        <f t="shared" si="173"/>
        <v>5040000</v>
      </c>
      <c r="R1017" s="187">
        <f t="shared" si="174"/>
        <v>6930000</v>
      </c>
      <c r="S1017" s="187">
        <f t="shared" si="175"/>
        <v>4675020</v>
      </c>
    </row>
    <row r="1018" spans="1:19" ht="58.5" x14ac:dyDescent="0.5">
      <c r="A1018" s="14" t="s">
        <v>49</v>
      </c>
      <c r="B1018" s="186">
        <v>810030</v>
      </c>
      <c r="C1018" s="15" t="s">
        <v>2025</v>
      </c>
      <c r="D1018" s="14"/>
      <c r="E1018" s="187">
        <v>8</v>
      </c>
      <c r="F1018" s="187">
        <f t="shared" si="165"/>
        <v>648000</v>
      </c>
      <c r="G1018" s="187">
        <f t="shared" si="166"/>
        <v>285600</v>
      </c>
      <c r="H1018" s="187">
        <v>3</v>
      </c>
      <c r="I1018" s="187">
        <f t="shared" si="170"/>
        <v>1385000</v>
      </c>
      <c r="J1018" s="187">
        <f t="shared" si="171"/>
        <v>563000</v>
      </c>
      <c r="K1018" s="187">
        <v>5</v>
      </c>
      <c r="L1018" s="187">
        <f t="shared" si="167"/>
        <v>848600</v>
      </c>
      <c r="M1018" s="187">
        <f t="shared" si="168"/>
        <v>2033000</v>
      </c>
      <c r="N1018" s="187">
        <f t="shared" si="169"/>
        <v>1438980</v>
      </c>
      <c r="O1018" s="187">
        <v>0</v>
      </c>
      <c r="P1018" s="187">
        <f t="shared" si="172"/>
        <v>630000</v>
      </c>
      <c r="Q1018" s="187">
        <f t="shared" si="173"/>
        <v>1200000</v>
      </c>
      <c r="R1018" s="187">
        <f t="shared" si="174"/>
        <v>1830000</v>
      </c>
      <c r="S1018" s="187">
        <f t="shared" si="175"/>
        <v>1235980</v>
      </c>
    </row>
    <row r="1019" spans="1:19" ht="58.5" x14ac:dyDescent="0.5">
      <c r="A1019" s="14" t="s">
        <v>49</v>
      </c>
      <c r="B1019" s="186">
        <v>810032</v>
      </c>
      <c r="C1019" s="15" t="s">
        <v>2026</v>
      </c>
      <c r="D1019" s="14"/>
      <c r="E1019" s="187">
        <v>20</v>
      </c>
      <c r="F1019" s="187">
        <f t="shared" si="165"/>
        <v>1512000</v>
      </c>
      <c r="G1019" s="187">
        <f t="shared" si="166"/>
        <v>666400</v>
      </c>
      <c r="H1019" s="187">
        <v>7</v>
      </c>
      <c r="I1019" s="187">
        <f t="shared" si="170"/>
        <v>3601000</v>
      </c>
      <c r="J1019" s="187">
        <f t="shared" si="171"/>
        <v>1463800</v>
      </c>
      <c r="K1019" s="187">
        <v>13</v>
      </c>
      <c r="L1019" s="187">
        <f t="shared" si="167"/>
        <v>2130200</v>
      </c>
      <c r="M1019" s="187">
        <f t="shared" si="168"/>
        <v>5113000</v>
      </c>
      <c r="N1019" s="187">
        <f t="shared" si="169"/>
        <v>3621860</v>
      </c>
      <c r="O1019" s="187">
        <v>0</v>
      </c>
      <c r="P1019" s="187">
        <f t="shared" si="172"/>
        <v>1470000</v>
      </c>
      <c r="Q1019" s="187">
        <f t="shared" si="173"/>
        <v>3120000</v>
      </c>
      <c r="R1019" s="187">
        <f t="shared" si="174"/>
        <v>4590000</v>
      </c>
      <c r="S1019" s="187">
        <f t="shared" si="175"/>
        <v>3098860</v>
      </c>
    </row>
    <row r="1020" spans="1:19" ht="39" x14ac:dyDescent="0.5">
      <c r="A1020" s="14" t="s">
        <v>49</v>
      </c>
      <c r="B1020" s="186">
        <v>810034</v>
      </c>
      <c r="C1020" s="15" t="s">
        <v>2027</v>
      </c>
      <c r="D1020" s="14"/>
      <c r="E1020" s="187">
        <v>25</v>
      </c>
      <c r="F1020" s="187">
        <f t="shared" si="165"/>
        <v>1512000</v>
      </c>
      <c r="G1020" s="187">
        <f t="shared" si="166"/>
        <v>666400</v>
      </c>
      <c r="H1020" s="187">
        <v>7</v>
      </c>
      <c r="I1020" s="187">
        <f t="shared" si="170"/>
        <v>4986000</v>
      </c>
      <c r="J1020" s="187">
        <f t="shared" si="171"/>
        <v>2026800</v>
      </c>
      <c r="K1020" s="187">
        <v>18</v>
      </c>
      <c r="L1020" s="187">
        <f t="shared" si="167"/>
        <v>2693200</v>
      </c>
      <c r="M1020" s="187">
        <f t="shared" si="168"/>
        <v>6498000</v>
      </c>
      <c r="N1020" s="187">
        <f t="shared" si="169"/>
        <v>4612760</v>
      </c>
      <c r="O1020" s="187">
        <v>0</v>
      </c>
      <c r="P1020" s="187">
        <f t="shared" si="172"/>
        <v>1470000</v>
      </c>
      <c r="Q1020" s="187">
        <f t="shared" si="173"/>
        <v>4320000</v>
      </c>
      <c r="R1020" s="187">
        <f t="shared" si="174"/>
        <v>5790000</v>
      </c>
      <c r="S1020" s="187">
        <f t="shared" si="175"/>
        <v>3904760</v>
      </c>
    </row>
    <row r="1021" spans="1:19" ht="39" x14ac:dyDescent="0.5">
      <c r="A1021" s="14" t="s">
        <v>49</v>
      </c>
      <c r="B1021" s="186">
        <v>810036</v>
      </c>
      <c r="C1021" s="15" t="s">
        <v>2028</v>
      </c>
      <c r="D1021" s="14"/>
      <c r="E1021" s="187">
        <v>25</v>
      </c>
      <c r="F1021" s="187">
        <f t="shared" si="165"/>
        <v>1512000</v>
      </c>
      <c r="G1021" s="187">
        <f t="shared" si="166"/>
        <v>666400</v>
      </c>
      <c r="H1021" s="187">
        <v>7</v>
      </c>
      <c r="I1021" s="187">
        <f t="shared" si="170"/>
        <v>4986000</v>
      </c>
      <c r="J1021" s="187">
        <f t="shared" si="171"/>
        <v>2026800</v>
      </c>
      <c r="K1021" s="187">
        <v>18</v>
      </c>
      <c r="L1021" s="187">
        <f t="shared" si="167"/>
        <v>2693200</v>
      </c>
      <c r="M1021" s="187">
        <f t="shared" si="168"/>
        <v>6498000</v>
      </c>
      <c r="N1021" s="187">
        <f t="shared" si="169"/>
        <v>4612760</v>
      </c>
      <c r="O1021" s="187">
        <v>0</v>
      </c>
      <c r="P1021" s="187">
        <f t="shared" si="172"/>
        <v>1470000</v>
      </c>
      <c r="Q1021" s="187">
        <f t="shared" si="173"/>
        <v>4320000</v>
      </c>
      <c r="R1021" s="187">
        <f t="shared" si="174"/>
        <v>5790000</v>
      </c>
      <c r="S1021" s="187">
        <f t="shared" si="175"/>
        <v>3904760</v>
      </c>
    </row>
    <row r="1022" spans="1:19" ht="58.5" x14ac:dyDescent="0.5">
      <c r="A1022" s="14" t="s">
        <v>49</v>
      </c>
      <c r="B1022" s="186">
        <v>810050</v>
      </c>
      <c r="C1022" s="15" t="s">
        <v>2029</v>
      </c>
      <c r="D1022" s="14"/>
      <c r="E1022" s="187">
        <v>16</v>
      </c>
      <c r="F1022" s="187">
        <f t="shared" si="165"/>
        <v>1080000</v>
      </c>
      <c r="G1022" s="187">
        <f t="shared" si="166"/>
        <v>476000</v>
      </c>
      <c r="H1022" s="187">
        <v>5</v>
      </c>
      <c r="I1022" s="187">
        <f t="shared" si="170"/>
        <v>3047000</v>
      </c>
      <c r="J1022" s="187">
        <f t="shared" si="171"/>
        <v>1238600</v>
      </c>
      <c r="K1022" s="187">
        <v>11</v>
      </c>
      <c r="L1022" s="187">
        <f t="shared" si="167"/>
        <v>1714600</v>
      </c>
      <c r="M1022" s="187">
        <f t="shared" si="168"/>
        <v>4127000</v>
      </c>
      <c r="N1022" s="187">
        <f t="shared" si="169"/>
        <v>2926780</v>
      </c>
      <c r="O1022" s="187">
        <v>0</v>
      </c>
      <c r="P1022" s="187">
        <f t="shared" si="172"/>
        <v>1050000</v>
      </c>
      <c r="Q1022" s="187">
        <f t="shared" si="173"/>
        <v>2640000</v>
      </c>
      <c r="R1022" s="187">
        <f t="shared" si="174"/>
        <v>3690000</v>
      </c>
      <c r="S1022" s="187">
        <f t="shared" si="175"/>
        <v>2489780</v>
      </c>
    </row>
    <row r="1023" spans="1:19" ht="19.5" x14ac:dyDescent="0.5">
      <c r="A1023" s="14" t="s">
        <v>16</v>
      </c>
      <c r="B1023" s="186">
        <v>810052</v>
      </c>
      <c r="C1023" s="15" t="s">
        <v>2030</v>
      </c>
      <c r="D1023" s="14"/>
      <c r="E1023" s="187">
        <v>16</v>
      </c>
      <c r="F1023" s="187">
        <f t="shared" si="165"/>
        <v>1080000</v>
      </c>
      <c r="G1023" s="187">
        <f t="shared" si="166"/>
        <v>476000</v>
      </c>
      <c r="H1023" s="187">
        <v>5</v>
      </c>
      <c r="I1023" s="187">
        <f t="shared" si="170"/>
        <v>3047000</v>
      </c>
      <c r="J1023" s="187">
        <f t="shared" si="171"/>
        <v>1238600</v>
      </c>
      <c r="K1023" s="187">
        <v>11</v>
      </c>
      <c r="L1023" s="187">
        <f t="shared" si="167"/>
        <v>1714600</v>
      </c>
      <c r="M1023" s="187">
        <f t="shared" si="168"/>
        <v>4127000</v>
      </c>
      <c r="N1023" s="187">
        <f t="shared" si="169"/>
        <v>2926780</v>
      </c>
      <c r="O1023" s="187">
        <v>0</v>
      </c>
      <c r="P1023" s="187">
        <f t="shared" si="172"/>
        <v>1050000</v>
      </c>
      <c r="Q1023" s="187">
        <f t="shared" si="173"/>
        <v>2640000</v>
      </c>
      <c r="R1023" s="187">
        <f t="shared" si="174"/>
        <v>3690000</v>
      </c>
      <c r="S1023" s="187">
        <f t="shared" si="175"/>
        <v>2489780</v>
      </c>
    </row>
    <row r="1024" spans="1:19" ht="19.5" x14ac:dyDescent="0.5">
      <c r="A1024" s="14" t="s">
        <v>16</v>
      </c>
      <c r="B1024" s="186">
        <v>810054</v>
      </c>
      <c r="C1024" s="15" t="s">
        <v>2031</v>
      </c>
      <c r="D1024" s="14"/>
      <c r="E1024" s="187">
        <v>16</v>
      </c>
      <c r="F1024" s="187">
        <f t="shared" si="165"/>
        <v>1080000</v>
      </c>
      <c r="G1024" s="187">
        <f t="shared" si="166"/>
        <v>476000</v>
      </c>
      <c r="H1024" s="187">
        <v>5</v>
      </c>
      <c r="I1024" s="187">
        <f t="shared" si="170"/>
        <v>3047000</v>
      </c>
      <c r="J1024" s="187">
        <f t="shared" si="171"/>
        <v>1238600</v>
      </c>
      <c r="K1024" s="187">
        <v>11</v>
      </c>
      <c r="L1024" s="187">
        <f t="shared" si="167"/>
        <v>1714600</v>
      </c>
      <c r="M1024" s="187">
        <f t="shared" si="168"/>
        <v>4127000</v>
      </c>
      <c r="N1024" s="187">
        <f t="shared" si="169"/>
        <v>2926780</v>
      </c>
      <c r="O1024" s="187">
        <v>0</v>
      </c>
      <c r="P1024" s="187">
        <f t="shared" si="172"/>
        <v>1050000</v>
      </c>
      <c r="Q1024" s="187">
        <f t="shared" si="173"/>
        <v>2640000</v>
      </c>
      <c r="R1024" s="187">
        <f t="shared" si="174"/>
        <v>3690000</v>
      </c>
      <c r="S1024" s="187">
        <f t="shared" si="175"/>
        <v>2489780</v>
      </c>
    </row>
    <row r="1025" spans="1:19" ht="19.5" x14ac:dyDescent="0.5">
      <c r="A1025" s="14" t="s">
        <v>16</v>
      </c>
      <c r="B1025" s="186">
        <v>810056</v>
      </c>
      <c r="C1025" s="15" t="s">
        <v>2032</v>
      </c>
      <c r="D1025" s="14"/>
      <c r="E1025" s="187">
        <v>16</v>
      </c>
      <c r="F1025" s="187">
        <f t="shared" si="165"/>
        <v>1080000</v>
      </c>
      <c r="G1025" s="187">
        <f t="shared" si="166"/>
        <v>476000</v>
      </c>
      <c r="H1025" s="187">
        <v>5</v>
      </c>
      <c r="I1025" s="187">
        <f t="shared" si="170"/>
        <v>3047000</v>
      </c>
      <c r="J1025" s="187">
        <f t="shared" si="171"/>
        <v>1238600</v>
      </c>
      <c r="K1025" s="187">
        <v>11</v>
      </c>
      <c r="L1025" s="187">
        <f t="shared" si="167"/>
        <v>1714600</v>
      </c>
      <c r="M1025" s="187">
        <f t="shared" si="168"/>
        <v>4127000</v>
      </c>
      <c r="N1025" s="187">
        <f t="shared" si="169"/>
        <v>2926780</v>
      </c>
      <c r="O1025" s="187">
        <v>0</v>
      </c>
      <c r="P1025" s="187">
        <f t="shared" si="172"/>
        <v>1050000</v>
      </c>
      <c r="Q1025" s="187">
        <f t="shared" si="173"/>
        <v>2640000</v>
      </c>
      <c r="R1025" s="187">
        <f t="shared" si="174"/>
        <v>3690000</v>
      </c>
      <c r="S1025" s="187">
        <f t="shared" si="175"/>
        <v>2489780</v>
      </c>
    </row>
    <row r="1026" spans="1:19" ht="19.5" x14ac:dyDescent="0.5">
      <c r="A1026" s="14" t="s">
        <v>16</v>
      </c>
      <c r="B1026" s="186">
        <v>810058</v>
      </c>
      <c r="C1026" s="15" t="s">
        <v>2033</v>
      </c>
      <c r="D1026" s="14"/>
      <c r="E1026" s="187">
        <v>20</v>
      </c>
      <c r="F1026" s="187">
        <f t="shared" si="165"/>
        <v>1512000</v>
      </c>
      <c r="G1026" s="187">
        <f t="shared" si="166"/>
        <v>666400</v>
      </c>
      <c r="H1026" s="187">
        <v>7</v>
      </c>
      <c r="I1026" s="187">
        <f t="shared" si="170"/>
        <v>3601000</v>
      </c>
      <c r="J1026" s="187">
        <f t="shared" si="171"/>
        <v>1463800</v>
      </c>
      <c r="K1026" s="187">
        <v>13</v>
      </c>
      <c r="L1026" s="187">
        <f t="shared" si="167"/>
        <v>2130200</v>
      </c>
      <c r="M1026" s="187">
        <f t="shared" si="168"/>
        <v>5113000</v>
      </c>
      <c r="N1026" s="187">
        <f t="shared" si="169"/>
        <v>3621860</v>
      </c>
      <c r="O1026" s="187">
        <v>0</v>
      </c>
      <c r="P1026" s="187">
        <f t="shared" si="172"/>
        <v>1470000</v>
      </c>
      <c r="Q1026" s="187">
        <f t="shared" si="173"/>
        <v>3120000</v>
      </c>
      <c r="R1026" s="187">
        <f t="shared" si="174"/>
        <v>4590000</v>
      </c>
      <c r="S1026" s="187">
        <f t="shared" si="175"/>
        <v>3098860</v>
      </c>
    </row>
    <row r="1027" spans="1:19" ht="78" x14ac:dyDescent="0.5">
      <c r="A1027" s="14" t="s">
        <v>49</v>
      </c>
      <c r="B1027" s="186">
        <v>810060</v>
      </c>
      <c r="C1027" s="15" t="s">
        <v>2034</v>
      </c>
      <c r="D1027" s="14" t="s">
        <v>2035</v>
      </c>
      <c r="E1027" s="187">
        <v>40</v>
      </c>
      <c r="F1027" s="187">
        <f t="shared" ref="F1027:F1090" si="176">H1027*216000</f>
        <v>3024000</v>
      </c>
      <c r="G1027" s="187">
        <f t="shared" ref="G1027:G1090" si="177">H1027*95200</f>
        <v>1332800</v>
      </c>
      <c r="H1027" s="187">
        <v>14</v>
      </c>
      <c r="I1027" s="187">
        <f t="shared" si="170"/>
        <v>7202000</v>
      </c>
      <c r="J1027" s="187">
        <f t="shared" si="171"/>
        <v>2927600</v>
      </c>
      <c r="K1027" s="187">
        <v>26</v>
      </c>
      <c r="L1027" s="187">
        <f t="shared" ref="L1027:L1090" si="178">J1027+G1027</f>
        <v>4260400</v>
      </c>
      <c r="M1027" s="187">
        <f t="shared" ref="M1027:M1090" si="179">I1027+F1027</f>
        <v>10226000</v>
      </c>
      <c r="N1027" s="187">
        <f t="shared" ref="N1027:N1090" si="180">M1027-(L1027*70%)</f>
        <v>7243720</v>
      </c>
      <c r="O1027" s="187">
        <v>0</v>
      </c>
      <c r="P1027" s="187">
        <f t="shared" si="172"/>
        <v>2940000</v>
      </c>
      <c r="Q1027" s="187">
        <f t="shared" si="173"/>
        <v>6240000</v>
      </c>
      <c r="R1027" s="187">
        <f t="shared" si="174"/>
        <v>9180000</v>
      </c>
      <c r="S1027" s="187">
        <f t="shared" si="175"/>
        <v>6197720</v>
      </c>
    </row>
    <row r="1028" spans="1:19" ht="39" x14ac:dyDescent="0.5">
      <c r="A1028" s="14" t="s">
        <v>16</v>
      </c>
      <c r="B1028" s="186">
        <v>810062</v>
      </c>
      <c r="C1028" s="15" t="s">
        <v>2036</v>
      </c>
      <c r="D1028" s="14"/>
      <c r="E1028" s="187">
        <v>19</v>
      </c>
      <c r="F1028" s="187">
        <f t="shared" si="176"/>
        <v>1512000</v>
      </c>
      <c r="G1028" s="187">
        <f t="shared" si="177"/>
        <v>666400</v>
      </c>
      <c r="H1028" s="187">
        <v>7</v>
      </c>
      <c r="I1028" s="187">
        <f t="shared" ref="I1028:I1091" si="181">K1028*277000</f>
        <v>3324000</v>
      </c>
      <c r="J1028" s="187">
        <f t="shared" ref="J1028:J1091" si="182">112600*K1028</f>
        <v>1351200</v>
      </c>
      <c r="K1028" s="187">
        <v>12</v>
      </c>
      <c r="L1028" s="187">
        <f t="shared" si="178"/>
        <v>2017600</v>
      </c>
      <c r="M1028" s="187">
        <f t="shared" si="179"/>
        <v>4836000</v>
      </c>
      <c r="N1028" s="187">
        <f t="shared" si="180"/>
        <v>3423680</v>
      </c>
      <c r="O1028" s="187">
        <v>0</v>
      </c>
      <c r="P1028" s="187">
        <f t="shared" ref="P1028:P1091" si="183">H1028*210000</f>
        <v>1470000</v>
      </c>
      <c r="Q1028" s="187">
        <f t="shared" ref="Q1028:Q1091" si="184">K1028*240000</f>
        <v>2880000</v>
      </c>
      <c r="R1028" s="187">
        <f t="shared" ref="R1028:R1091" si="185">P1028+Q1028</f>
        <v>4350000</v>
      </c>
      <c r="S1028" s="187">
        <f t="shared" ref="S1028:S1091" si="186">R1028-(L1028*70%)</f>
        <v>2937680</v>
      </c>
    </row>
    <row r="1029" spans="1:19" ht="117" x14ac:dyDescent="0.5">
      <c r="A1029" s="14" t="s">
        <v>49</v>
      </c>
      <c r="B1029" s="186">
        <v>810064</v>
      </c>
      <c r="C1029" s="15" t="s">
        <v>2037</v>
      </c>
      <c r="D1029" s="14"/>
      <c r="E1029" s="187">
        <v>16</v>
      </c>
      <c r="F1029" s="187">
        <f t="shared" si="176"/>
        <v>1080000</v>
      </c>
      <c r="G1029" s="187">
        <f t="shared" si="177"/>
        <v>476000</v>
      </c>
      <c r="H1029" s="187">
        <v>5</v>
      </c>
      <c r="I1029" s="187">
        <f t="shared" si="181"/>
        <v>3047000</v>
      </c>
      <c r="J1029" s="187">
        <f t="shared" si="182"/>
        <v>1238600</v>
      </c>
      <c r="K1029" s="187">
        <v>11</v>
      </c>
      <c r="L1029" s="187">
        <f t="shared" si="178"/>
        <v>1714600</v>
      </c>
      <c r="M1029" s="187">
        <f t="shared" si="179"/>
        <v>4127000</v>
      </c>
      <c r="N1029" s="187">
        <f t="shared" si="180"/>
        <v>2926780</v>
      </c>
      <c r="O1029" s="187">
        <v>0</v>
      </c>
      <c r="P1029" s="187">
        <f t="shared" si="183"/>
        <v>1050000</v>
      </c>
      <c r="Q1029" s="187">
        <f t="shared" si="184"/>
        <v>2640000</v>
      </c>
      <c r="R1029" s="187">
        <f t="shared" si="185"/>
        <v>3690000</v>
      </c>
      <c r="S1029" s="187">
        <f t="shared" si="186"/>
        <v>2489780</v>
      </c>
    </row>
    <row r="1030" spans="1:19" ht="39" x14ac:dyDescent="0.5">
      <c r="A1030" s="14" t="s">
        <v>16</v>
      </c>
      <c r="B1030" s="186">
        <v>810080</v>
      </c>
      <c r="C1030" s="15" t="s">
        <v>2038</v>
      </c>
      <c r="D1030" s="14"/>
      <c r="E1030" s="187">
        <v>20</v>
      </c>
      <c r="F1030" s="187">
        <f t="shared" si="176"/>
        <v>1512000</v>
      </c>
      <c r="G1030" s="187">
        <f t="shared" si="177"/>
        <v>666400</v>
      </c>
      <c r="H1030" s="187">
        <v>7</v>
      </c>
      <c r="I1030" s="187">
        <f t="shared" si="181"/>
        <v>3601000</v>
      </c>
      <c r="J1030" s="187">
        <f t="shared" si="182"/>
        <v>1463800</v>
      </c>
      <c r="K1030" s="187">
        <v>13</v>
      </c>
      <c r="L1030" s="187">
        <f t="shared" si="178"/>
        <v>2130200</v>
      </c>
      <c r="M1030" s="187">
        <f t="shared" si="179"/>
        <v>5113000</v>
      </c>
      <c r="N1030" s="187">
        <f t="shared" si="180"/>
        <v>3621860</v>
      </c>
      <c r="O1030" s="187">
        <v>0</v>
      </c>
      <c r="P1030" s="187">
        <f t="shared" si="183"/>
        <v>1470000</v>
      </c>
      <c r="Q1030" s="187">
        <f t="shared" si="184"/>
        <v>3120000</v>
      </c>
      <c r="R1030" s="187">
        <f t="shared" si="185"/>
        <v>4590000</v>
      </c>
      <c r="S1030" s="187">
        <f t="shared" si="186"/>
        <v>3098860</v>
      </c>
    </row>
    <row r="1031" spans="1:19" ht="39" x14ac:dyDescent="0.5">
      <c r="A1031" s="14" t="s">
        <v>16</v>
      </c>
      <c r="B1031" s="186">
        <v>810082</v>
      </c>
      <c r="C1031" s="15" t="s">
        <v>2039</v>
      </c>
      <c r="D1031" s="14"/>
      <c r="E1031" s="187">
        <v>20</v>
      </c>
      <c r="F1031" s="187">
        <f t="shared" si="176"/>
        <v>1512000</v>
      </c>
      <c r="G1031" s="187">
        <f t="shared" si="177"/>
        <v>666400</v>
      </c>
      <c r="H1031" s="187">
        <v>7</v>
      </c>
      <c r="I1031" s="187">
        <f t="shared" si="181"/>
        <v>3601000</v>
      </c>
      <c r="J1031" s="187">
        <f t="shared" si="182"/>
        <v>1463800</v>
      </c>
      <c r="K1031" s="187">
        <v>13</v>
      </c>
      <c r="L1031" s="187">
        <f t="shared" si="178"/>
        <v>2130200</v>
      </c>
      <c r="M1031" s="187">
        <f t="shared" si="179"/>
        <v>5113000</v>
      </c>
      <c r="N1031" s="187">
        <f t="shared" si="180"/>
        <v>3621860</v>
      </c>
      <c r="O1031" s="187">
        <v>0</v>
      </c>
      <c r="P1031" s="187">
        <f t="shared" si="183"/>
        <v>1470000</v>
      </c>
      <c r="Q1031" s="187">
        <f t="shared" si="184"/>
        <v>3120000</v>
      </c>
      <c r="R1031" s="187">
        <f t="shared" si="185"/>
        <v>4590000</v>
      </c>
      <c r="S1031" s="187">
        <f t="shared" si="186"/>
        <v>3098860</v>
      </c>
    </row>
    <row r="1032" spans="1:19" ht="19.5" x14ac:dyDescent="0.5">
      <c r="A1032" s="14" t="s">
        <v>49</v>
      </c>
      <c r="B1032" s="186">
        <v>810084</v>
      </c>
      <c r="C1032" s="15" t="s">
        <v>2040</v>
      </c>
      <c r="D1032" s="14"/>
      <c r="E1032" s="187">
        <v>40</v>
      </c>
      <c r="F1032" s="187">
        <f t="shared" si="176"/>
        <v>3024000</v>
      </c>
      <c r="G1032" s="187">
        <f t="shared" si="177"/>
        <v>1332800</v>
      </c>
      <c r="H1032" s="187">
        <v>14</v>
      </c>
      <c r="I1032" s="187">
        <f t="shared" si="181"/>
        <v>7202000</v>
      </c>
      <c r="J1032" s="187">
        <f t="shared" si="182"/>
        <v>2927600</v>
      </c>
      <c r="K1032" s="187">
        <v>26</v>
      </c>
      <c r="L1032" s="187">
        <f t="shared" si="178"/>
        <v>4260400</v>
      </c>
      <c r="M1032" s="187">
        <f t="shared" si="179"/>
        <v>10226000</v>
      </c>
      <c r="N1032" s="187">
        <f t="shared" si="180"/>
        <v>7243720</v>
      </c>
      <c r="O1032" s="187">
        <v>0</v>
      </c>
      <c r="P1032" s="187">
        <f t="shared" si="183"/>
        <v>2940000</v>
      </c>
      <c r="Q1032" s="187">
        <f t="shared" si="184"/>
        <v>6240000</v>
      </c>
      <c r="R1032" s="187">
        <f t="shared" si="185"/>
        <v>9180000</v>
      </c>
      <c r="S1032" s="187">
        <f t="shared" si="186"/>
        <v>6197720</v>
      </c>
    </row>
    <row r="1033" spans="1:19" ht="117" x14ac:dyDescent="0.5">
      <c r="A1033" s="14" t="s">
        <v>49</v>
      </c>
      <c r="B1033" s="186">
        <v>810086</v>
      </c>
      <c r="C1033" s="15" t="s">
        <v>2041</v>
      </c>
      <c r="D1033" s="14"/>
      <c r="E1033" s="187">
        <v>50</v>
      </c>
      <c r="F1033" s="187">
        <f t="shared" si="176"/>
        <v>3888000</v>
      </c>
      <c r="G1033" s="187">
        <f t="shared" si="177"/>
        <v>1713600</v>
      </c>
      <c r="H1033" s="187">
        <v>18</v>
      </c>
      <c r="I1033" s="187">
        <f t="shared" si="181"/>
        <v>8864000</v>
      </c>
      <c r="J1033" s="187">
        <f t="shared" si="182"/>
        <v>3603200</v>
      </c>
      <c r="K1033" s="187">
        <v>32</v>
      </c>
      <c r="L1033" s="187">
        <f t="shared" si="178"/>
        <v>5316800</v>
      </c>
      <c r="M1033" s="187">
        <f t="shared" si="179"/>
        <v>12752000</v>
      </c>
      <c r="N1033" s="187">
        <f t="shared" si="180"/>
        <v>9030240</v>
      </c>
      <c r="O1033" s="187">
        <v>0</v>
      </c>
      <c r="P1033" s="187">
        <f t="shared" si="183"/>
        <v>3780000</v>
      </c>
      <c r="Q1033" s="187">
        <f t="shared" si="184"/>
        <v>7680000</v>
      </c>
      <c r="R1033" s="187">
        <f t="shared" si="185"/>
        <v>11460000</v>
      </c>
      <c r="S1033" s="187">
        <f t="shared" si="186"/>
        <v>7738240</v>
      </c>
    </row>
    <row r="1034" spans="1:19" ht="58.5" x14ac:dyDescent="0.5">
      <c r="A1034" s="14" t="s">
        <v>49</v>
      </c>
      <c r="B1034" s="186">
        <v>810088</v>
      </c>
      <c r="C1034" s="15" t="s">
        <v>2042</v>
      </c>
      <c r="D1034" s="14"/>
      <c r="E1034" s="187">
        <v>50</v>
      </c>
      <c r="F1034" s="187">
        <f t="shared" si="176"/>
        <v>3888000</v>
      </c>
      <c r="G1034" s="187">
        <f t="shared" si="177"/>
        <v>1713600</v>
      </c>
      <c r="H1034" s="187">
        <v>18</v>
      </c>
      <c r="I1034" s="187">
        <f t="shared" si="181"/>
        <v>8864000</v>
      </c>
      <c r="J1034" s="187">
        <f t="shared" si="182"/>
        <v>3603200</v>
      </c>
      <c r="K1034" s="187">
        <v>32</v>
      </c>
      <c r="L1034" s="187">
        <f t="shared" si="178"/>
        <v>5316800</v>
      </c>
      <c r="M1034" s="187">
        <f t="shared" si="179"/>
        <v>12752000</v>
      </c>
      <c r="N1034" s="187">
        <f t="shared" si="180"/>
        <v>9030240</v>
      </c>
      <c r="O1034" s="187">
        <v>0</v>
      </c>
      <c r="P1034" s="187">
        <f t="shared" si="183"/>
        <v>3780000</v>
      </c>
      <c r="Q1034" s="187">
        <f t="shared" si="184"/>
        <v>7680000</v>
      </c>
      <c r="R1034" s="187">
        <f t="shared" si="185"/>
        <v>11460000</v>
      </c>
      <c r="S1034" s="187">
        <f t="shared" si="186"/>
        <v>7738240</v>
      </c>
    </row>
    <row r="1035" spans="1:19" ht="58.5" x14ac:dyDescent="0.5">
      <c r="A1035" s="14" t="s">
        <v>16</v>
      </c>
      <c r="B1035" s="186">
        <v>810100</v>
      </c>
      <c r="C1035" s="15" t="s">
        <v>2043</v>
      </c>
      <c r="D1035" s="14"/>
      <c r="E1035" s="187">
        <v>55</v>
      </c>
      <c r="F1035" s="187">
        <f t="shared" si="176"/>
        <v>5400000</v>
      </c>
      <c r="G1035" s="187">
        <f t="shared" si="177"/>
        <v>2380000</v>
      </c>
      <c r="H1035" s="187">
        <v>25</v>
      </c>
      <c r="I1035" s="187">
        <f t="shared" si="181"/>
        <v>8310000</v>
      </c>
      <c r="J1035" s="187">
        <f t="shared" si="182"/>
        <v>3378000</v>
      </c>
      <c r="K1035" s="187">
        <v>30</v>
      </c>
      <c r="L1035" s="187">
        <f t="shared" si="178"/>
        <v>5758000</v>
      </c>
      <c r="M1035" s="187">
        <f t="shared" si="179"/>
        <v>13710000</v>
      </c>
      <c r="N1035" s="187">
        <f t="shared" si="180"/>
        <v>9679400</v>
      </c>
      <c r="O1035" s="187">
        <v>0</v>
      </c>
      <c r="P1035" s="187">
        <f t="shared" si="183"/>
        <v>5250000</v>
      </c>
      <c r="Q1035" s="187">
        <f t="shared" si="184"/>
        <v>7200000</v>
      </c>
      <c r="R1035" s="187">
        <f t="shared" si="185"/>
        <v>12450000</v>
      </c>
      <c r="S1035" s="187">
        <f t="shared" si="186"/>
        <v>8419400</v>
      </c>
    </row>
    <row r="1036" spans="1:19" ht="58.5" x14ac:dyDescent="0.5">
      <c r="A1036" s="14" t="s">
        <v>16</v>
      </c>
      <c r="B1036" s="186">
        <v>810102</v>
      </c>
      <c r="C1036" s="15" t="s">
        <v>2044</v>
      </c>
      <c r="D1036" s="14"/>
      <c r="E1036" s="187">
        <v>55</v>
      </c>
      <c r="F1036" s="187">
        <f t="shared" si="176"/>
        <v>5400000</v>
      </c>
      <c r="G1036" s="187">
        <f t="shared" si="177"/>
        <v>2380000</v>
      </c>
      <c r="H1036" s="187">
        <v>25</v>
      </c>
      <c r="I1036" s="187">
        <f t="shared" si="181"/>
        <v>8310000</v>
      </c>
      <c r="J1036" s="187">
        <f t="shared" si="182"/>
        <v>3378000</v>
      </c>
      <c r="K1036" s="187">
        <v>30</v>
      </c>
      <c r="L1036" s="187">
        <f t="shared" si="178"/>
        <v>5758000</v>
      </c>
      <c r="M1036" s="187">
        <f t="shared" si="179"/>
        <v>13710000</v>
      </c>
      <c r="N1036" s="187">
        <f t="shared" si="180"/>
        <v>9679400</v>
      </c>
      <c r="O1036" s="187">
        <v>0</v>
      </c>
      <c r="P1036" s="187">
        <f t="shared" si="183"/>
        <v>5250000</v>
      </c>
      <c r="Q1036" s="187">
        <f t="shared" si="184"/>
        <v>7200000</v>
      </c>
      <c r="R1036" s="187">
        <f t="shared" si="185"/>
        <v>12450000</v>
      </c>
      <c r="S1036" s="187">
        <f t="shared" si="186"/>
        <v>8419400</v>
      </c>
    </row>
    <row r="1037" spans="1:19" ht="39" x14ac:dyDescent="0.5">
      <c r="A1037" s="14" t="s">
        <v>16</v>
      </c>
      <c r="B1037" s="186">
        <v>810104</v>
      </c>
      <c r="C1037" s="15" t="s">
        <v>2045</v>
      </c>
      <c r="D1037" s="14"/>
      <c r="E1037" s="187">
        <v>55</v>
      </c>
      <c r="F1037" s="187">
        <f t="shared" si="176"/>
        <v>5400000</v>
      </c>
      <c r="G1037" s="187">
        <f t="shared" si="177"/>
        <v>2380000</v>
      </c>
      <c r="H1037" s="187">
        <v>25</v>
      </c>
      <c r="I1037" s="187">
        <f t="shared" si="181"/>
        <v>8310000</v>
      </c>
      <c r="J1037" s="187">
        <f t="shared" si="182"/>
        <v>3378000</v>
      </c>
      <c r="K1037" s="187">
        <v>30</v>
      </c>
      <c r="L1037" s="187">
        <f t="shared" si="178"/>
        <v>5758000</v>
      </c>
      <c r="M1037" s="187">
        <f t="shared" si="179"/>
        <v>13710000</v>
      </c>
      <c r="N1037" s="187">
        <f t="shared" si="180"/>
        <v>9679400</v>
      </c>
      <c r="O1037" s="187">
        <v>0</v>
      </c>
      <c r="P1037" s="187">
        <f t="shared" si="183"/>
        <v>5250000</v>
      </c>
      <c r="Q1037" s="187">
        <f t="shared" si="184"/>
        <v>7200000</v>
      </c>
      <c r="R1037" s="187">
        <f t="shared" si="185"/>
        <v>12450000</v>
      </c>
      <c r="S1037" s="187">
        <f t="shared" si="186"/>
        <v>8419400</v>
      </c>
    </row>
    <row r="1038" spans="1:19" ht="39" x14ac:dyDescent="0.5">
      <c r="A1038" s="14" t="s">
        <v>16</v>
      </c>
      <c r="B1038" s="186">
        <v>810106</v>
      </c>
      <c r="C1038" s="15" t="s">
        <v>2046</v>
      </c>
      <c r="D1038" s="14"/>
      <c r="E1038" s="187">
        <v>65</v>
      </c>
      <c r="F1038" s="187">
        <f t="shared" si="176"/>
        <v>5400000</v>
      </c>
      <c r="G1038" s="187">
        <f t="shared" si="177"/>
        <v>2380000</v>
      </c>
      <c r="H1038" s="187">
        <v>25</v>
      </c>
      <c r="I1038" s="187">
        <f t="shared" si="181"/>
        <v>11080000</v>
      </c>
      <c r="J1038" s="187">
        <f t="shared" si="182"/>
        <v>4504000</v>
      </c>
      <c r="K1038" s="187">
        <v>40</v>
      </c>
      <c r="L1038" s="187">
        <f t="shared" si="178"/>
        <v>6884000</v>
      </c>
      <c r="M1038" s="187">
        <f t="shared" si="179"/>
        <v>16480000</v>
      </c>
      <c r="N1038" s="187">
        <f t="shared" si="180"/>
        <v>11661200</v>
      </c>
      <c r="O1038" s="187">
        <v>0</v>
      </c>
      <c r="P1038" s="187">
        <f t="shared" si="183"/>
        <v>5250000</v>
      </c>
      <c r="Q1038" s="187">
        <f t="shared" si="184"/>
        <v>9600000</v>
      </c>
      <c r="R1038" s="187">
        <f t="shared" si="185"/>
        <v>14850000</v>
      </c>
      <c r="S1038" s="187">
        <f t="shared" si="186"/>
        <v>10031200</v>
      </c>
    </row>
    <row r="1039" spans="1:19" ht="39" x14ac:dyDescent="0.5">
      <c r="A1039" s="14" t="s">
        <v>16</v>
      </c>
      <c r="B1039" s="186">
        <v>810108</v>
      </c>
      <c r="C1039" s="15" t="s">
        <v>2047</v>
      </c>
      <c r="D1039" s="14"/>
      <c r="E1039" s="187">
        <v>55</v>
      </c>
      <c r="F1039" s="187">
        <f t="shared" si="176"/>
        <v>5400000</v>
      </c>
      <c r="G1039" s="187">
        <f t="shared" si="177"/>
        <v>2380000</v>
      </c>
      <c r="H1039" s="187">
        <v>25</v>
      </c>
      <c r="I1039" s="187">
        <f t="shared" si="181"/>
        <v>8310000</v>
      </c>
      <c r="J1039" s="187">
        <f t="shared" si="182"/>
        <v>3378000</v>
      </c>
      <c r="K1039" s="187">
        <v>30</v>
      </c>
      <c r="L1039" s="187">
        <f t="shared" si="178"/>
        <v>5758000</v>
      </c>
      <c r="M1039" s="187">
        <f t="shared" si="179"/>
        <v>13710000</v>
      </c>
      <c r="N1039" s="187">
        <f t="shared" si="180"/>
        <v>9679400</v>
      </c>
      <c r="O1039" s="187">
        <v>0</v>
      </c>
      <c r="P1039" s="187">
        <f t="shared" si="183"/>
        <v>5250000</v>
      </c>
      <c r="Q1039" s="187">
        <f t="shared" si="184"/>
        <v>7200000</v>
      </c>
      <c r="R1039" s="187">
        <f t="shared" si="185"/>
        <v>12450000</v>
      </c>
      <c r="S1039" s="187">
        <f t="shared" si="186"/>
        <v>8419400</v>
      </c>
    </row>
    <row r="1040" spans="1:19" ht="78" x14ac:dyDescent="0.5">
      <c r="A1040" s="14" t="s">
        <v>49</v>
      </c>
      <c r="B1040" s="186">
        <v>810110</v>
      </c>
      <c r="C1040" s="15" t="s">
        <v>2048</v>
      </c>
      <c r="D1040" s="14"/>
      <c r="E1040" s="187">
        <v>65</v>
      </c>
      <c r="F1040" s="187">
        <f t="shared" si="176"/>
        <v>4752000</v>
      </c>
      <c r="G1040" s="187">
        <f t="shared" si="177"/>
        <v>2094400</v>
      </c>
      <c r="H1040" s="187">
        <v>22</v>
      </c>
      <c r="I1040" s="187">
        <f t="shared" si="181"/>
        <v>11911000</v>
      </c>
      <c r="J1040" s="187">
        <f t="shared" si="182"/>
        <v>4841800</v>
      </c>
      <c r="K1040" s="187">
        <v>43</v>
      </c>
      <c r="L1040" s="187">
        <f t="shared" si="178"/>
        <v>6936200</v>
      </c>
      <c r="M1040" s="187">
        <f t="shared" si="179"/>
        <v>16663000</v>
      </c>
      <c r="N1040" s="187">
        <f t="shared" si="180"/>
        <v>11807660</v>
      </c>
      <c r="O1040" s="187">
        <v>0</v>
      </c>
      <c r="P1040" s="187">
        <f t="shared" si="183"/>
        <v>4620000</v>
      </c>
      <c r="Q1040" s="187">
        <f t="shared" si="184"/>
        <v>10320000</v>
      </c>
      <c r="R1040" s="187">
        <f t="shared" si="185"/>
        <v>14940000</v>
      </c>
      <c r="S1040" s="187">
        <f t="shared" si="186"/>
        <v>10084660</v>
      </c>
    </row>
    <row r="1041" spans="1:19" ht="19.5" x14ac:dyDescent="0.5">
      <c r="A1041" s="14" t="s">
        <v>16</v>
      </c>
      <c r="B1041" s="186">
        <v>810112</v>
      </c>
      <c r="C1041" s="15" t="s">
        <v>2049</v>
      </c>
      <c r="D1041" s="14"/>
      <c r="E1041" s="187">
        <v>75</v>
      </c>
      <c r="F1041" s="187">
        <f t="shared" si="176"/>
        <v>4968000</v>
      </c>
      <c r="G1041" s="187">
        <f t="shared" si="177"/>
        <v>2189600</v>
      </c>
      <c r="H1041" s="187">
        <v>23</v>
      </c>
      <c r="I1041" s="187">
        <f t="shared" si="181"/>
        <v>14404000</v>
      </c>
      <c r="J1041" s="187">
        <f t="shared" si="182"/>
        <v>5855200</v>
      </c>
      <c r="K1041" s="187">
        <v>52</v>
      </c>
      <c r="L1041" s="187">
        <f t="shared" si="178"/>
        <v>8044800</v>
      </c>
      <c r="M1041" s="187">
        <f t="shared" si="179"/>
        <v>19372000</v>
      </c>
      <c r="N1041" s="187">
        <f t="shared" si="180"/>
        <v>13740640</v>
      </c>
      <c r="O1041" s="187">
        <v>0</v>
      </c>
      <c r="P1041" s="187">
        <f t="shared" si="183"/>
        <v>4830000</v>
      </c>
      <c r="Q1041" s="187">
        <f t="shared" si="184"/>
        <v>12480000</v>
      </c>
      <c r="R1041" s="187">
        <f t="shared" si="185"/>
        <v>17310000</v>
      </c>
      <c r="S1041" s="187">
        <f t="shared" si="186"/>
        <v>11678640</v>
      </c>
    </row>
    <row r="1042" spans="1:19" ht="39" x14ac:dyDescent="0.5">
      <c r="A1042" s="14" t="s">
        <v>16</v>
      </c>
      <c r="B1042" s="186">
        <v>810114</v>
      </c>
      <c r="C1042" s="15" t="s">
        <v>2050</v>
      </c>
      <c r="D1042" s="14"/>
      <c r="E1042" s="187">
        <v>37.5</v>
      </c>
      <c r="F1042" s="187">
        <f t="shared" si="176"/>
        <v>2484000</v>
      </c>
      <c r="G1042" s="187">
        <f t="shared" si="177"/>
        <v>1094800</v>
      </c>
      <c r="H1042" s="187">
        <v>11.5</v>
      </c>
      <c r="I1042" s="187">
        <f t="shared" si="181"/>
        <v>7202000</v>
      </c>
      <c r="J1042" s="187">
        <f t="shared" si="182"/>
        <v>2927600</v>
      </c>
      <c r="K1042" s="187">
        <v>26</v>
      </c>
      <c r="L1042" s="187">
        <f t="shared" si="178"/>
        <v>4022400</v>
      </c>
      <c r="M1042" s="187">
        <f t="shared" si="179"/>
        <v>9686000</v>
      </c>
      <c r="N1042" s="187">
        <f t="shared" si="180"/>
        <v>6870320</v>
      </c>
      <c r="O1042" s="187">
        <v>0</v>
      </c>
      <c r="P1042" s="187">
        <f t="shared" si="183"/>
        <v>2415000</v>
      </c>
      <c r="Q1042" s="187">
        <f t="shared" si="184"/>
        <v>6240000</v>
      </c>
      <c r="R1042" s="187">
        <f t="shared" si="185"/>
        <v>8655000</v>
      </c>
      <c r="S1042" s="187">
        <f t="shared" si="186"/>
        <v>5839320</v>
      </c>
    </row>
    <row r="1043" spans="1:19" ht="39" x14ac:dyDescent="0.5">
      <c r="A1043" s="14" t="s">
        <v>16</v>
      </c>
      <c r="B1043" s="186">
        <v>810116</v>
      </c>
      <c r="C1043" s="15" t="s">
        <v>2051</v>
      </c>
      <c r="D1043" s="14"/>
      <c r="E1043" s="187">
        <v>37.5</v>
      </c>
      <c r="F1043" s="187">
        <f t="shared" si="176"/>
        <v>2484000</v>
      </c>
      <c r="G1043" s="187">
        <f t="shared" si="177"/>
        <v>1094800</v>
      </c>
      <c r="H1043" s="187">
        <v>11.5</v>
      </c>
      <c r="I1043" s="187">
        <f t="shared" si="181"/>
        <v>7202000</v>
      </c>
      <c r="J1043" s="187">
        <f t="shared" si="182"/>
        <v>2927600</v>
      </c>
      <c r="K1043" s="187">
        <v>26</v>
      </c>
      <c r="L1043" s="187">
        <f t="shared" si="178"/>
        <v>4022400</v>
      </c>
      <c r="M1043" s="187">
        <f t="shared" si="179"/>
        <v>9686000</v>
      </c>
      <c r="N1043" s="187">
        <f t="shared" si="180"/>
        <v>6870320</v>
      </c>
      <c r="O1043" s="187">
        <v>0</v>
      </c>
      <c r="P1043" s="187">
        <f t="shared" si="183"/>
        <v>2415000</v>
      </c>
      <c r="Q1043" s="187">
        <f t="shared" si="184"/>
        <v>6240000</v>
      </c>
      <c r="R1043" s="187">
        <f t="shared" si="185"/>
        <v>8655000</v>
      </c>
      <c r="S1043" s="187">
        <f t="shared" si="186"/>
        <v>5839320</v>
      </c>
    </row>
    <row r="1044" spans="1:19" ht="39" x14ac:dyDescent="0.5">
      <c r="A1044" s="14" t="s">
        <v>16</v>
      </c>
      <c r="B1044" s="186">
        <v>810118</v>
      </c>
      <c r="C1044" s="15" t="s">
        <v>2052</v>
      </c>
      <c r="D1044" s="14"/>
      <c r="E1044" s="187">
        <v>37.5</v>
      </c>
      <c r="F1044" s="187">
        <f t="shared" si="176"/>
        <v>2484000</v>
      </c>
      <c r="G1044" s="187">
        <f t="shared" si="177"/>
        <v>1094800</v>
      </c>
      <c r="H1044" s="187">
        <v>11.5</v>
      </c>
      <c r="I1044" s="187">
        <f t="shared" si="181"/>
        <v>7202000</v>
      </c>
      <c r="J1044" s="187">
        <f t="shared" si="182"/>
        <v>2927600</v>
      </c>
      <c r="K1044" s="187">
        <v>26</v>
      </c>
      <c r="L1044" s="187">
        <f t="shared" si="178"/>
        <v>4022400</v>
      </c>
      <c r="M1044" s="187">
        <f t="shared" si="179"/>
        <v>9686000</v>
      </c>
      <c r="N1044" s="187">
        <f t="shared" si="180"/>
        <v>6870320</v>
      </c>
      <c r="O1044" s="187">
        <v>0</v>
      </c>
      <c r="P1044" s="187">
        <f t="shared" si="183"/>
        <v>2415000</v>
      </c>
      <c r="Q1044" s="187">
        <f t="shared" si="184"/>
        <v>6240000</v>
      </c>
      <c r="R1044" s="187">
        <f t="shared" si="185"/>
        <v>8655000</v>
      </c>
      <c r="S1044" s="187">
        <f t="shared" si="186"/>
        <v>5839320</v>
      </c>
    </row>
    <row r="1045" spans="1:19" ht="39" x14ac:dyDescent="0.5">
      <c r="A1045" s="14" t="s">
        <v>16</v>
      </c>
      <c r="B1045" s="186">
        <v>810120</v>
      </c>
      <c r="C1045" s="15" t="s">
        <v>2053</v>
      </c>
      <c r="D1045" s="14"/>
      <c r="E1045" s="187">
        <v>37.5</v>
      </c>
      <c r="F1045" s="187">
        <f t="shared" si="176"/>
        <v>2484000</v>
      </c>
      <c r="G1045" s="187">
        <f t="shared" si="177"/>
        <v>1094800</v>
      </c>
      <c r="H1045" s="187">
        <v>11.5</v>
      </c>
      <c r="I1045" s="187">
        <f t="shared" si="181"/>
        <v>7202000</v>
      </c>
      <c r="J1045" s="187">
        <f t="shared" si="182"/>
        <v>2927600</v>
      </c>
      <c r="K1045" s="187">
        <v>26</v>
      </c>
      <c r="L1045" s="187">
        <f t="shared" si="178"/>
        <v>4022400</v>
      </c>
      <c r="M1045" s="187">
        <f t="shared" si="179"/>
        <v>9686000</v>
      </c>
      <c r="N1045" s="187">
        <f t="shared" si="180"/>
        <v>6870320</v>
      </c>
      <c r="O1045" s="187">
        <v>0</v>
      </c>
      <c r="P1045" s="187">
        <f t="shared" si="183"/>
        <v>2415000</v>
      </c>
      <c r="Q1045" s="187">
        <f t="shared" si="184"/>
        <v>6240000</v>
      </c>
      <c r="R1045" s="187">
        <f t="shared" si="185"/>
        <v>8655000</v>
      </c>
      <c r="S1045" s="187">
        <f t="shared" si="186"/>
        <v>5839320</v>
      </c>
    </row>
    <row r="1046" spans="1:19" ht="39" x14ac:dyDescent="0.5">
      <c r="A1046" s="14" t="s">
        <v>16</v>
      </c>
      <c r="B1046" s="186">
        <v>810122</v>
      </c>
      <c r="C1046" s="15" t="s">
        <v>2054</v>
      </c>
      <c r="D1046" s="14"/>
      <c r="E1046" s="187">
        <v>37.5</v>
      </c>
      <c r="F1046" s="187">
        <f t="shared" si="176"/>
        <v>2484000</v>
      </c>
      <c r="G1046" s="187">
        <f t="shared" si="177"/>
        <v>1094800</v>
      </c>
      <c r="H1046" s="187">
        <v>11.5</v>
      </c>
      <c r="I1046" s="187">
        <f t="shared" si="181"/>
        <v>7202000</v>
      </c>
      <c r="J1046" s="187">
        <f t="shared" si="182"/>
        <v>2927600</v>
      </c>
      <c r="K1046" s="187">
        <v>26</v>
      </c>
      <c r="L1046" s="187">
        <f t="shared" si="178"/>
        <v>4022400</v>
      </c>
      <c r="M1046" s="187">
        <f t="shared" si="179"/>
        <v>9686000</v>
      </c>
      <c r="N1046" s="187">
        <f t="shared" si="180"/>
        <v>6870320</v>
      </c>
      <c r="O1046" s="187">
        <v>0</v>
      </c>
      <c r="P1046" s="187">
        <f t="shared" si="183"/>
        <v>2415000</v>
      </c>
      <c r="Q1046" s="187">
        <f t="shared" si="184"/>
        <v>6240000</v>
      </c>
      <c r="R1046" s="187">
        <f t="shared" si="185"/>
        <v>8655000</v>
      </c>
      <c r="S1046" s="187">
        <f t="shared" si="186"/>
        <v>5839320</v>
      </c>
    </row>
    <row r="1047" spans="1:19" ht="39" x14ac:dyDescent="0.5">
      <c r="A1047" s="14" t="s">
        <v>16</v>
      </c>
      <c r="B1047" s="186">
        <v>810124</v>
      </c>
      <c r="C1047" s="15" t="s">
        <v>2055</v>
      </c>
      <c r="D1047" s="14"/>
      <c r="E1047" s="187">
        <v>37.5</v>
      </c>
      <c r="F1047" s="187">
        <f t="shared" si="176"/>
        <v>2484000</v>
      </c>
      <c r="G1047" s="187">
        <f t="shared" si="177"/>
        <v>1094800</v>
      </c>
      <c r="H1047" s="187">
        <v>11.5</v>
      </c>
      <c r="I1047" s="187">
        <f t="shared" si="181"/>
        <v>7202000</v>
      </c>
      <c r="J1047" s="187">
        <f t="shared" si="182"/>
        <v>2927600</v>
      </c>
      <c r="K1047" s="187">
        <v>26</v>
      </c>
      <c r="L1047" s="187">
        <f t="shared" si="178"/>
        <v>4022400</v>
      </c>
      <c r="M1047" s="187">
        <f t="shared" si="179"/>
        <v>9686000</v>
      </c>
      <c r="N1047" s="187">
        <f t="shared" si="180"/>
        <v>6870320</v>
      </c>
      <c r="O1047" s="187">
        <v>0</v>
      </c>
      <c r="P1047" s="187">
        <f t="shared" si="183"/>
        <v>2415000</v>
      </c>
      <c r="Q1047" s="187">
        <f t="shared" si="184"/>
        <v>6240000</v>
      </c>
      <c r="R1047" s="187">
        <f t="shared" si="185"/>
        <v>8655000</v>
      </c>
      <c r="S1047" s="187">
        <f t="shared" si="186"/>
        <v>5839320</v>
      </c>
    </row>
    <row r="1048" spans="1:19" ht="39" x14ac:dyDescent="0.5">
      <c r="A1048" s="14" t="s">
        <v>49</v>
      </c>
      <c r="B1048" s="186">
        <v>810126</v>
      </c>
      <c r="C1048" s="15" t="s">
        <v>2056</v>
      </c>
      <c r="D1048" s="14"/>
      <c r="E1048" s="187">
        <v>37.5</v>
      </c>
      <c r="F1048" s="187">
        <f t="shared" si="176"/>
        <v>2484000</v>
      </c>
      <c r="G1048" s="187">
        <f t="shared" si="177"/>
        <v>1094800</v>
      </c>
      <c r="H1048" s="187">
        <v>11.5</v>
      </c>
      <c r="I1048" s="187">
        <f t="shared" si="181"/>
        <v>7202000</v>
      </c>
      <c r="J1048" s="187">
        <f t="shared" si="182"/>
        <v>2927600</v>
      </c>
      <c r="K1048" s="187">
        <v>26</v>
      </c>
      <c r="L1048" s="187">
        <f t="shared" si="178"/>
        <v>4022400</v>
      </c>
      <c r="M1048" s="187">
        <f t="shared" si="179"/>
        <v>9686000</v>
      </c>
      <c r="N1048" s="187">
        <f t="shared" si="180"/>
        <v>6870320</v>
      </c>
      <c r="O1048" s="187">
        <v>0</v>
      </c>
      <c r="P1048" s="187">
        <f t="shared" si="183"/>
        <v>2415000</v>
      </c>
      <c r="Q1048" s="187">
        <f t="shared" si="184"/>
        <v>6240000</v>
      </c>
      <c r="R1048" s="187">
        <f t="shared" si="185"/>
        <v>8655000</v>
      </c>
      <c r="S1048" s="187">
        <f t="shared" si="186"/>
        <v>5839320</v>
      </c>
    </row>
    <row r="1049" spans="1:19" ht="39" x14ac:dyDescent="0.5">
      <c r="A1049" s="14" t="s">
        <v>49</v>
      </c>
      <c r="B1049" s="186">
        <v>810128</v>
      </c>
      <c r="C1049" s="15" t="s">
        <v>2057</v>
      </c>
      <c r="D1049" s="14"/>
      <c r="E1049" s="187">
        <v>37.5</v>
      </c>
      <c r="F1049" s="187">
        <f t="shared" si="176"/>
        <v>2484000</v>
      </c>
      <c r="G1049" s="187">
        <f t="shared" si="177"/>
        <v>1094800</v>
      </c>
      <c r="H1049" s="187">
        <v>11.5</v>
      </c>
      <c r="I1049" s="187">
        <f t="shared" si="181"/>
        <v>7202000</v>
      </c>
      <c r="J1049" s="187">
        <f t="shared" si="182"/>
        <v>2927600</v>
      </c>
      <c r="K1049" s="187">
        <v>26</v>
      </c>
      <c r="L1049" s="187">
        <f t="shared" si="178"/>
        <v>4022400</v>
      </c>
      <c r="M1049" s="187">
        <f t="shared" si="179"/>
        <v>9686000</v>
      </c>
      <c r="N1049" s="187">
        <f t="shared" si="180"/>
        <v>6870320</v>
      </c>
      <c r="O1049" s="187">
        <v>0</v>
      </c>
      <c r="P1049" s="187">
        <f t="shared" si="183"/>
        <v>2415000</v>
      </c>
      <c r="Q1049" s="187">
        <f t="shared" si="184"/>
        <v>6240000</v>
      </c>
      <c r="R1049" s="187">
        <f t="shared" si="185"/>
        <v>8655000</v>
      </c>
      <c r="S1049" s="187">
        <f t="shared" si="186"/>
        <v>5839320</v>
      </c>
    </row>
    <row r="1050" spans="1:19" ht="58.5" x14ac:dyDescent="0.5">
      <c r="A1050" s="14" t="s">
        <v>49</v>
      </c>
      <c r="B1050" s="186">
        <v>810130</v>
      </c>
      <c r="C1050" s="15" t="s">
        <v>2058</v>
      </c>
      <c r="D1050" s="14"/>
      <c r="E1050" s="187">
        <v>75</v>
      </c>
      <c r="F1050" s="187">
        <f t="shared" si="176"/>
        <v>4968000</v>
      </c>
      <c r="G1050" s="187">
        <f t="shared" si="177"/>
        <v>2189600</v>
      </c>
      <c r="H1050" s="187">
        <v>23</v>
      </c>
      <c r="I1050" s="187">
        <f t="shared" si="181"/>
        <v>14404000</v>
      </c>
      <c r="J1050" s="187">
        <f t="shared" si="182"/>
        <v>5855200</v>
      </c>
      <c r="K1050" s="187">
        <v>52</v>
      </c>
      <c r="L1050" s="187">
        <f t="shared" si="178"/>
        <v>8044800</v>
      </c>
      <c r="M1050" s="187">
        <f t="shared" si="179"/>
        <v>19372000</v>
      </c>
      <c r="N1050" s="187">
        <f t="shared" si="180"/>
        <v>13740640</v>
      </c>
      <c r="O1050" s="187">
        <v>0</v>
      </c>
      <c r="P1050" s="187">
        <f t="shared" si="183"/>
        <v>4830000</v>
      </c>
      <c r="Q1050" s="187">
        <f t="shared" si="184"/>
        <v>12480000</v>
      </c>
      <c r="R1050" s="187">
        <f t="shared" si="185"/>
        <v>17310000</v>
      </c>
      <c r="S1050" s="187">
        <f t="shared" si="186"/>
        <v>11678640</v>
      </c>
    </row>
    <row r="1051" spans="1:19" ht="39" x14ac:dyDescent="0.5">
      <c r="A1051" s="14" t="s">
        <v>49</v>
      </c>
      <c r="B1051" s="186">
        <v>810140</v>
      </c>
      <c r="C1051" s="15" t="s">
        <v>2059</v>
      </c>
      <c r="D1051" s="14"/>
      <c r="E1051" s="187">
        <v>25</v>
      </c>
      <c r="F1051" s="187">
        <f t="shared" si="176"/>
        <v>1944000</v>
      </c>
      <c r="G1051" s="187">
        <f t="shared" si="177"/>
        <v>856800</v>
      </c>
      <c r="H1051" s="187">
        <v>9</v>
      </c>
      <c r="I1051" s="187">
        <f t="shared" si="181"/>
        <v>4432000</v>
      </c>
      <c r="J1051" s="187">
        <f t="shared" si="182"/>
        <v>1801600</v>
      </c>
      <c r="K1051" s="187">
        <v>16</v>
      </c>
      <c r="L1051" s="187">
        <f t="shared" si="178"/>
        <v>2658400</v>
      </c>
      <c r="M1051" s="187">
        <f t="shared" si="179"/>
        <v>6376000</v>
      </c>
      <c r="N1051" s="187">
        <f t="shared" si="180"/>
        <v>4515120</v>
      </c>
      <c r="O1051" s="187">
        <v>0</v>
      </c>
      <c r="P1051" s="187">
        <f t="shared" si="183"/>
        <v>1890000</v>
      </c>
      <c r="Q1051" s="187">
        <f t="shared" si="184"/>
        <v>3840000</v>
      </c>
      <c r="R1051" s="187">
        <f t="shared" si="185"/>
        <v>5730000</v>
      </c>
      <c r="S1051" s="187">
        <f t="shared" si="186"/>
        <v>3869120</v>
      </c>
    </row>
    <row r="1052" spans="1:19" ht="39" x14ac:dyDescent="0.5">
      <c r="A1052" s="14" t="s">
        <v>49</v>
      </c>
      <c r="B1052" s="186">
        <v>810142</v>
      </c>
      <c r="C1052" s="15" t="s">
        <v>2060</v>
      </c>
      <c r="D1052" s="14"/>
      <c r="E1052" s="187">
        <v>25</v>
      </c>
      <c r="F1052" s="187">
        <f t="shared" si="176"/>
        <v>1944000</v>
      </c>
      <c r="G1052" s="187">
        <f t="shared" si="177"/>
        <v>856800</v>
      </c>
      <c r="H1052" s="187">
        <v>9</v>
      </c>
      <c r="I1052" s="187">
        <f t="shared" si="181"/>
        <v>4432000</v>
      </c>
      <c r="J1052" s="187">
        <f t="shared" si="182"/>
        <v>1801600</v>
      </c>
      <c r="K1052" s="187">
        <v>16</v>
      </c>
      <c r="L1052" s="187">
        <f t="shared" si="178"/>
        <v>2658400</v>
      </c>
      <c r="M1052" s="187">
        <f t="shared" si="179"/>
        <v>6376000</v>
      </c>
      <c r="N1052" s="187">
        <f t="shared" si="180"/>
        <v>4515120</v>
      </c>
      <c r="O1052" s="187">
        <v>0</v>
      </c>
      <c r="P1052" s="187">
        <f t="shared" si="183"/>
        <v>1890000</v>
      </c>
      <c r="Q1052" s="187">
        <f t="shared" si="184"/>
        <v>3840000</v>
      </c>
      <c r="R1052" s="187">
        <f t="shared" si="185"/>
        <v>5730000</v>
      </c>
      <c r="S1052" s="187">
        <f t="shared" si="186"/>
        <v>3869120</v>
      </c>
    </row>
    <row r="1053" spans="1:19" ht="39" x14ac:dyDescent="0.5">
      <c r="A1053" s="14" t="s">
        <v>49</v>
      </c>
      <c r="B1053" s="186">
        <v>810144</v>
      </c>
      <c r="C1053" s="15" t="s">
        <v>2061</v>
      </c>
      <c r="D1053" s="14"/>
      <c r="E1053" s="187">
        <v>50</v>
      </c>
      <c r="F1053" s="187">
        <f t="shared" si="176"/>
        <v>3888000</v>
      </c>
      <c r="G1053" s="187">
        <f t="shared" si="177"/>
        <v>1713600</v>
      </c>
      <c r="H1053" s="187">
        <v>18</v>
      </c>
      <c r="I1053" s="187">
        <f t="shared" si="181"/>
        <v>8864000</v>
      </c>
      <c r="J1053" s="187">
        <f t="shared" si="182"/>
        <v>3603200</v>
      </c>
      <c r="K1053" s="187">
        <v>32</v>
      </c>
      <c r="L1053" s="187">
        <f t="shared" si="178"/>
        <v>5316800</v>
      </c>
      <c r="M1053" s="187">
        <f t="shared" si="179"/>
        <v>12752000</v>
      </c>
      <c r="N1053" s="187">
        <f t="shared" si="180"/>
        <v>9030240</v>
      </c>
      <c r="O1053" s="187">
        <v>0</v>
      </c>
      <c r="P1053" s="187">
        <f t="shared" si="183"/>
        <v>3780000</v>
      </c>
      <c r="Q1053" s="187">
        <f t="shared" si="184"/>
        <v>7680000</v>
      </c>
      <c r="R1053" s="187">
        <f t="shared" si="185"/>
        <v>11460000</v>
      </c>
      <c r="S1053" s="187">
        <f t="shared" si="186"/>
        <v>7738240</v>
      </c>
    </row>
    <row r="1054" spans="1:19" ht="39" x14ac:dyDescent="0.5">
      <c r="A1054" s="14" t="s">
        <v>16</v>
      </c>
      <c r="B1054" s="186">
        <v>810150</v>
      </c>
      <c r="C1054" s="15" t="s">
        <v>2062</v>
      </c>
      <c r="D1054" s="14"/>
      <c r="E1054" s="187">
        <v>38</v>
      </c>
      <c r="F1054" s="187">
        <f t="shared" si="176"/>
        <v>2592000</v>
      </c>
      <c r="G1054" s="187">
        <f t="shared" si="177"/>
        <v>1142400</v>
      </c>
      <c r="H1054" s="187">
        <v>12</v>
      </c>
      <c r="I1054" s="187">
        <f t="shared" si="181"/>
        <v>7202000</v>
      </c>
      <c r="J1054" s="187">
        <f t="shared" si="182"/>
        <v>2927600</v>
      </c>
      <c r="K1054" s="187">
        <v>26</v>
      </c>
      <c r="L1054" s="187">
        <f t="shared" si="178"/>
        <v>4070000</v>
      </c>
      <c r="M1054" s="187">
        <f t="shared" si="179"/>
        <v>9794000</v>
      </c>
      <c r="N1054" s="187">
        <f t="shared" si="180"/>
        <v>6945000</v>
      </c>
      <c r="O1054" s="187">
        <v>0</v>
      </c>
      <c r="P1054" s="187">
        <f t="shared" si="183"/>
        <v>2520000</v>
      </c>
      <c r="Q1054" s="187">
        <f t="shared" si="184"/>
        <v>6240000</v>
      </c>
      <c r="R1054" s="187">
        <f t="shared" si="185"/>
        <v>8760000</v>
      </c>
      <c r="S1054" s="187">
        <f t="shared" si="186"/>
        <v>5911000</v>
      </c>
    </row>
    <row r="1055" spans="1:19" ht="39" x14ac:dyDescent="0.5">
      <c r="A1055" s="14" t="s">
        <v>16</v>
      </c>
      <c r="B1055" s="186">
        <v>810152</v>
      </c>
      <c r="C1055" s="15" t="s">
        <v>2063</v>
      </c>
      <c r="D1055" s="14"/>
      <c r="E1055" s="187">
        <v>38</v>
      </c>
      <c r="F1055" s="187">
        <f t="shared" si="176"/>
        <v>2592000</v>
      </c>
      <c r="G1055" s="187">
        <f t="shared" si="177"/>
        <v>1142400</v>
      </c>
      <c r="H1055" s="187">
        <v>12</v>
      </c>
      <c r="I1055" s="187">
        <f t="shared" si="181"/>
        <v>7202000</v>
      </c>
      <c r="J1055" s="187">
        <f t="shared" si="182"/>
        <v>2927600</v>
      </c>
      <c r="K1055" s="187">
        <v>26</v>
      </c>
      <c r="L1055" s="187">
        <f t="shared" si="178"/>
        <v>4070000</v>
      </c>
      <c r="M1055" s="187">
        <f t="shared" si="179"/>
        <v>9794000</v>
      </c>
      <c r="N1055" s="187">
        <f t="shared" si="180"/>
        <v>6945000</v>
      </c>
      <c r="O1055" s="187">
        <v>0</v>
      </c>
      <c r="P1055" s="187">
        <f t="shared" si="183"/>
        <v>2520000</v>
      </c>
      <c r="Q1055" s="187">
        <f t="shared" si="184"/>
        <v>6240000</v>
      </c>
      <c r="R1055" s="187">
        <f t="shared" si="185"/>
        <v>8760000</v>
      </c>
      <c r="S1055" s="187">
        <f t="shared" si="186"/>
        <v>5911000</v>
      </c>
    </row>
    <row r="1056" spans="1:19" ht="39" x14ac:dyDescent="0.5">
      <c r="A1056" s="14" t="s">
        <v>16</v>
      </c>
      <c r="B1056" s="186">
        <v>810154</v>
      </c>
      <c r="C1056" s="15" t="s">
        <v>2064</v>
      </c>
      <c r="D1056" s="14"/>
      <c r="E1056" s="187">
        <v>38</v>
      </c>
      <c r="F1056" s="187">
        <f t="shared" si="176"/>
        <v>2592000</v>
      </c>
      <c r="G1056" s="187">
        <f t="shared" si="177"/>
        <v>1142400</v>
      </c>
      <c r="H1056" s="187">
        <v>12</v>
      </c>
      <c r="I1056" s="187">
        <f t="shared" si="181"/>
        <v>7202000</v>
      </c>
      <c r="J1056" s="187">
        <f t="shared" si="182"/>
        <v>2927600</v>
      </c>
      <c r="K1056" s="187">
        <v>26</v>
      </c>
      <c r="L1056" s="187">
        <f t="shared" si="178"/>
        <v>4070000</v>
      </c>
      <c r="M1056" s="187">
        <f t="shared" si="179"/>
        <v>9794000</v>
      </c>
      <c r="N1056" s="187">
        <f t="shared" si="180"/>
        <v>6945000</v>
      </c>
      <c r="O1056" s="187">
        <v>0</v>
      </c>
      <c r="P1056" s="187">
        <f t="shared" si="183"/>
        <v>2520000</v>
      </c>
      <c r="Q1056" s="187">
        <f t="shared" si="184"/>
        <v>6240000</v>
      </c>
      <c r="R1056" s="187">
        <f t="shared" si="185"/>
        <v>8760000</v>
      </c>
      <c r="S1056" s="187">
        <f t="shared" si="186"/>
        <v>5911000</v>
      </c>
    </row>
    <row r="1057" spans="1:19" ht="39" x14ac:dyDescent="0.5">
      <c r="A1057" s="14" t="s">
        <v>16</v>
      </c>
      <c r="B1057" s="186">
        <v>810156</v>
      </c>
      <c r="C1057" s="15" t="s">
        <v>2065</v>
      </c>
      <c r="D1057" s="14"/>
      <c r="E1057" s="187">
        <v>38</v>
      </c>
      <c r="F1057" s="187">
        <f t="shared" si="176"/>
        <v>2592000</v>
      </c>
      <c r="G1057" s="187">
        <f t="shared" si="177"/>
        <v>1142400</v>
      </c>
      <c r="H1057" s="187">
        <v>12</v>
      </c>
      <c r="I1057" s="187">
        <f t="shared" si="181"/>
        <v>7202000</v>
      </c>
      <c r="J1057" s="187">
        <f t="shared" si="182"/>
        <v>2927600</v>
      </c>
      <c r="K1057" s="187">
        <v>26</v>
      </c>
      <c r="L1057" s="187">
        <f t="shared" si="178"/>
        <v>4070000</v>
      </c>
      <c r="M1057" s="187">
        <f t="shared" si="179"/>
        <v>9794000</v>
      </c>
      <c r="N1057" s="187">
        <f t="shared" si="180"/>
        <v>6945000</v>
      </c>
      <c r="O1057" s="187">
        <v>0</v>
      </c>
      <c r="P1057" s="187">
        <f t="shared" si="183"/>
        <v>2520000</v>
      </c>
      <c r="Q1057" s="187">
        <f t="shared" si="184"/>
        <v>6240000</v>
      </c>
      <c r="R1057" s="187">
        <f t="shared" si="185"/>
        <v>8760000</v>
      </c>
      <c r="S1057" s="187">
        <f t="shared" si="186"/>
        <v>5911000</v>
      </c>
    </row>
    <row r="1058" spans="1:19" ht="39" x14ac:dyDescent="0.5">
      <c r="A1058" s="14" t="s">
        <v>16</v>
      </c>
      <c r="B1058" s="186">
        <v>810158</v>
      </c>
      <c r="C1058" s="15" t="s">
        <v>2066</v>
      </c>
      <c r="D1058" s="14"/>
      <c r="E1058" s="187">
        <v>42.5</v>
      </c>
      <c r="F1058" s="187">
        <f t="shared" si="176"/>
        <v>2916000</v>
      </c>
      <c r="G1058" s="187">
        <f t="shared" si="177"/>
        <v>1285200</v>
      </c>
      <c r="H1058" s="187">
        <v>13.5</v>
      </c>
      <c r="I1058" s="187">
        <f t="shared" si="181"/>
        <v>8033000</v>
      </c>
      <c r="J1058" s="187">
        <f t="shared" si="182"/>
        <v>3265400</v>
      </c>
      <c r="K1058" s="187">
        <v>29</v>
      </c>
      <c r="L1058" s="187">
        <f t="shared" si="178"/>
        <v>4550600</v>
      </c>
      <c r="M1058" s="187">
        <f t="shared" si="179"/>
        <v>10949000</v>
      </c>
      <c r="N1058" s="187">
        <f t="shared" si="180"/>
        <v>7763580</v>
      </c>
      <c r="O1058" s="187">
        <v>0</v>
      </c>
      <c r="P1058" s="187">
        <f t="shared" si="183"/>
        <v>2835000</v>
      </c>
      <c r="Q1058" s="187">
        <f t="shared" si="184"/>
        <v>6960000</v>
      </c>
      <c r="R1058" s="187">
        <f t="shared" si="185"/>
        <v>9795000</v>
      </c>
      <c r="S1058" s="187">
        <f t="shared" si="186"/>
        <v>6609580</v>
      </c>
    </row>
    <row r="1059" spans="1:19" ht="39" x14ac:dyDescent="0.5">
      <c r="A1059" s="14" t="s">
        <v>16</v>
      </c>
      <c r="B1059" s="186">
        <v>810160</v>
      </c>
      <c r="C1059" s="15" t="s">
        <v>2067</v>
      </c>
      <c r="D1059" s="14"/>
      <c r="E1059" s="187">
        <v>42.5</v>
      </c>
      <c r="F1059" s="187">
        <f t="shared" si="176"/>
        <v>2916000</v>
      </c>
      <c r="G1059" s="187">
        <f t="shared" si="177"/>
        <v>1285200</v>
      </c>
      <c r="H1059" s="187">
        <v>13.5</v>
      </c>
      <c r="I1059" s="187">
        <f t="shared" si="181"/>
        <v>8033000</v>
      </c>
      <c r="J1059" s="187">
        <f t="shared" si="182"/>
        <v>3265400</v>
      </c>
      <c r="K1059" s="187">
        <v>29</v>
      </c>
      <c r="L1059" s="187">
        <f t="shared" si="178"/>
        <v>4550600</v>
      </c>
      <c r="M1059" s="187">
        <f t="shared" si="179"/>
        <v>10949000</v>
      </c>
      <c r="N1059" s="187">
        <f t="shared" si="180"/>
        <v>7763580</v>
      </c>
      <c r="O1059" s="187">
        <v>0</v>
      </c>
      <c r="P1059" s="187">
        <f t="shared" si="183"/>
        <v>2835000</v>
      </c>
      <c r="Q1059" s="187">
        <f t="shared" si="184"/>
        <v>6960000</v>
      </c>
      <c r="R1059" s="187">
        <f t="shared" si="185"/>
        <v>9795000</v>
      </c>
      <c r="S1059" s="187">
        <f t="shared" si="186"/>
        <v>6609580</v>
      </c>
    </row>
    <row r="1060" spans="1:19" ht="39" x14ac:dyDescent="0.5">
      <c r="A1060" s="14" t="s">
        <v>49</v>
      </c>
      <c r="B1060" s="186">
        <v>810162</v>
      </c>
      <c r="C1060" s="15" t="s">
        <v>2068</v>
      </c>
      <c r="D1060" s="14"/>
      <c r="E1060" s="187">
        <v>85</v>
      </c>
      <c r="F1060" s="187">
        <f t="shared" si="176"/>
        <v>5832000</v>
      </c>
      <c r="G1060" s="187">
        <f t="shared" si="177"/>
        <v>2570400</v>
      </c>
      <c r="H1060" s="187">
        <v>27</v>
      </c>
      <c r="I1060" s="187">
        <f t="shared" si="181"/>
        <v>16066000</v>
      </c>
      <c r="J1060" s="187">
        <f t="shared" si="182"/>
        <v>6530800</v>
      </c>
      <c r="K1060" s="187">
        <v>58</v>
      </c>
      <c r="L1060" s="187">
        <f t="shared" si="178"/>
        <v>9101200</v>
      </c>
      <c r="M1060" s="187">
        <f t="shared" si="179"/>
        <v>21898000</v>
      </c>
      <c r="N1060" s="187">
        <f t="shared" si="180"/>
        <v>15527160</v>
      </c>
      <c r="O1060" s="187">
        <v>0</v>
      </c>
      <c r="P1060" s="187">
        <f t="shared" si="183"/>
        <v>5670000</v>
      </c>
      <c r="Q1060" s="187">
        <f t="shared" si="184"/>
        <v>13920000</v>
      </c>
      <c r="R1060" s="187">
        <f t="shared" si="185"/>
        <v>19590000</v>
      </c>
      <c r="S1060" s="187">
        <f t="shared" si="186"/>
        <v>13219160</v>
      </c>
    </row>
    <row r="1061" spans="1:19" ht="58.5" x14ac:dyDescent="0.5">
      <c r="A1061" s="14" t="s">
        <v>49</v>
      </c>
      <c r="B1061" s="186">
        <v>810164</v>
      </c>
      <c r="C1061" s="15" t="s">
        <v>2069</v>
      </c>
      <c r="D1061" s="14"/>
      <c r="E1061" s="187">
        <v>120</v>
      </c>
      <c r="F1061" s="187">
        <f t="shared" si="176"/>
        <v>7560000</v>
      </c>
      <c r="G1061" s="187">
        <f t="shared" si="177"/>
        <v>3332000</v>
      </c>
      <c r="H1061" s="187">
        <v>35</v>
      </c>
      <c r="I1061" s="187">
        <f t="shared" si="181"/>
        <v>23545000</v>
      </c>
      <c r="J1061" s="187">
        <f t="shared" si="182"/>
        <v>9571000</v>
      </c>
      <c r="K1061" s="187">
        <v>85</v>
      </c>
      <c r="L1061" s="187">
        <f t="shared" si="178"/>
        <v>12903000</v>
      </c>
      <c r="M1061" s="187">
        <f t="shared" si="179"/>
        <v>31105000</v>
      </c>
      <c r="N1061" s="187">
        <f t="shared" si="180"/>
        <v>22072900</v>
      </c>
      <c r="O1061" s="187">
        <v>0</v>
      </c>
      <c r="P1061" s="187">
        <f t="shared" si="183"/>
        <v>7350000</v>
      </c>
      <c r="Q1061" s="187">
        <f t="shared" si="184"/>
        <v>20400000</v>
      </c>
      <c r="R1061" s="187">
        <f t="shared" si="185"/>
        <v>27750000</v>
      </c>
      <c r="S1061" s="187">
        <f t="shared" si="186"/>
        <v>18717900</v>
      </c>
    </row>
    <row r="1062" spans="1:19" ht="39" x14ac:dyDescent="0.5">
      <c r="A1062" s="14" t="s">
        <v>49</v>
      </c>
      <c r="B1062" s="186">
        <v>810166</v>
      </c>
      <c r="C1062" s="15" t="s">
        <v>2070</v>
      </c>
      <c r="D1062" s="14"/>
      <c r="E1062" s="187">
        <v>120</v>
      </c>
      <c r="F1062" s="187">
        <f t="shared" si="176"/>
        <v>7560000</v>
      </c>
      <c r="G1062" s="187">
        <f t="shared" si="177"/>
        <v>3332000</v>
      </c>
      <c r="H1062" s="187">
        <v>35</v>
      </c>
      <c r="I1062" s="187">
        <f t="shared" si="181"/>
        <v>23545000</v>
      </c>
      <c r="J1062" s="187">
        <f t="shared" si="182"/>
        <v>9571000</v>
      </c>
      <c r="K1062" s="187">
        <v>85</v>
      </c>
      <c r="L1062" s="187">
        <f t="shared" si="178"/>
        <v>12903000</v>
      </c>
      <c r="M1062" s="187">
        <f t="shared" si="179"/>
        <v>31105000</v>
      </c>
      <c r="N1062" s="187">
        <f t="shared" si="180"/>
        <v>22072900</v>
      </c>
      <c r="O1062" s="187">
        <v>0</v>
      </c>
      <c r="P1062" s="187">
        <f t="shared" si="183"/>
        <v>7350000</v>
      </c>
      <c r="Q1062" s="187">
        <f t="shared" si="184"/>
        <v>20400000</v>
      </c>
      <c r="R1062" s="187">
        <f t="shared" si="185"/>
        <v>27750000</v>
      </c>
      <c r="S1062" s="187">
        <f t="shared" si="186"/>
        <v>18717900</v>
      </c>
    </row>
    <row r="1063" spans="1:19" ht="39" x14ac:dyDescent="0.5">
      <c r="A1063" s="14" t="s">
        <v>16</v>
      </c>
      <c r="B1063" s="186">
        <v>810180</v>
      </c>
      <c r="C1063" s="15" t="s">
        <v>2071</v>
      </c>
      <c r="D1063" s="14"/>
      <c r="E1063" s="187">
        <v>125</v>
      </c>
      <c r="F1063" s="187">
        <f t="shared" si="176"/>
        <v>9288000</v>
      </c>
      <c r="G1063" s="187">
        <f t="shared" si="177"/>
        <v>4093600</v>
      </c>
      <c r="H1063" s="187">
        <v>43</v>
      </c>
      <c r="I1063" s="187">
        <f t="shared" si="181"/>
        <v>22714000</v>
      </c>
      <c r="J1063" s="187">
        <f t="shared" si="182"/>
        <v>9233200</v>
      </c>
      <c r="K1063" s="187">
        <v>82</v>
      </c>
      <c r="L1063" s="187">
        <f t="shared" si="178"/>
        <v>13326800</v>
      </c>
      <c r="M1063" s="187">
        <f t="shared" si="179"/>
        <v>32002000</v>
      </c>
      <c r="N1063" s="187">
        <f t="shared" si="180"/>
        <v>22673240</v>
      </c>
      <c r="O1063" s="187">
        <v>0</v>
      </c>
      <c r="P1063" s="187">
        <f t="shared" si="183"/>
        <v>9030000</v>
      </c>
      <c r="Q1063" s="187">
        <f t="shared" si="184"/>
        <v>19680000</v>
      </c>
      <c r="R1063" s="187">
        <f t="shared" si="185"/>
        <v>28710000</v>
      </c>
      <c r="S1063" s="187">
        <f t="shared" si="186"/>
        <v>19381240</v>
      </c>
    </row>
    <row r="1064" spans="1:19" ht="39" x14ac:dyDescent="0.5">
      <c r="A1064" s="14" t="s">
        <v>49</v>
      </c>
      <c r="B1064" s="186">
        <v>810182</v>
      </c>
      <c r="C1064" s="15" t="s">
        <v>2072</v>
      </c>
      <c r="D1064" s="14"/>
      <c r="E1064" s="187">
        <v>150</v>
      </c>
      <c r="F1064" s="187">
        <f t="shared" si="176"/>
        <v>8640000</v>
      </c>
      <c r="G1064" s="187">
        <f t="shared" si="177"/>
        <v>3808000</v>
      </c>
      <c r="H1064" s="187">
        <v>40</v>
      </c>
      <c r="I1064" s="187">
        <f t="shared" si="181"/>
        <v>30470000</v>
      </c>
      <c r="J1064" s="187">
        <f t="shared" si="182"/>
        <v>12386000</v>
      </c>
      <c r="K1064" s="187">
        <v>110</v>
      </c>
      <c r="L1064" s="187">
        <f t="shared" si="178"/>
        <v>16194000</v>
      </c>
      <c r="M1064" s="187">
        <f t="shared" si="179"/>
        <v>39110000</v>
      </c>
      <c r="N1064" s="187">
        <f t="shared" si="180"/>
        <v>27774200</v>
      </c>
      <c r="O1064" s="187">
        <v>0</v>
      </c>
      <c r="P1064" s="187">
        <f t="shared" si="183"/>
        <v>8400000</v>
      </c>
      <c r="Q1064" s="187">
        <f t="shared" si="184"/>
        <v>26400000</v>
      </c>
      <c r="R1064" s="187">
        <f t="shared" si="185"/>
        <v>34800000</v>
      </c>
      <c r="S1064" s="187">
        <f t="shared" si="186"/>
        <v>23464200</v>
      </c>
    </row>
    <row r="1065" spans="1:19" ht="39" x14ac:dyDescent="0.5">
      <c r="A1065" s="14" t="s">
        <v>16</v>
      </c>
      <c r="B1065" s="186">
        <v>810184</v>
      </c>
      <c r="C1065" s="15" t="s">
        <v>2073</v>
      </c>
      <c r="D1065" s="14"/>
      <c r="E1065" s="187">
        <v>110</v>
      </c>
      <c r="F1065" s="187">
        <f t="shared" si="176"/>
        <v>9720000</v>
      </c>
      <c r="G1065" s="187">
        <f t="shared" si="177"/>
        <v>4284000</v>
      </c>
      <c r="H1065" s="187">
        <v>45</v>
      </c>
      <c r="I1065" s="187">
        <f t="shared" si="181"/>
        <v>18005000</v>
      </c>
      <c r="J1065" s="187">
        <f t="shared" si="182"/>
        <v>7319000</v>
      </c>
      <c r="K1065" s="187">
        <v>65</v>
      </c>
      <c r="L1065" s="187">
        <f t="shared" si="178"/>
        <v>11603000</v>
      </c>
      <c r="M1065" s="187">
        <f t="shared" si="179"/>
        <v>27725000</v>
      </c>
      <c r="N1065" s="187">
        <f t="shared" si="180"/>
        <v>19602900</v>
      </c>
      <c r="O1065" s="187">
        <v>0</v>
      </c>
      <c r="P1065" s="187">
        <f t="shared" si="183"/>
        <v>9450000</v>
      </c>
      <c r="Q1065" s="187">
        <f t="shared" si="184"/>
        <v>15600000</v>
      </c>
      <c r="R1065" s="187">
        <f t="shared" si="185"/>
        <v>25050000</v>
      </c>
      <c r="S1065" s="187">
        <f t="shared" si="186"/>
        <v>16927900</v>
      </c>
    </row>
    <row r="1066" spans="1:19" ht="39" x14ac:dyDescent="0.5">
      <c r="A1066" s="14" t="s">
        <v>49</v>
      </c>
      <c r="B1066" s="186">
        <v>810186</v>
      </c>
      <c r="C1066" s="15" t="s">
        <v>2074</v>
      </c>
      <c r="D1066" s="14"/>
      <c r="E1066" s="187">
        <v>110</v>
      </c>
      <c r="F1066" s="187">
        <f t="shared" si="176"/>
        <v>9720000</v>
      </c>
      <c r="G1066" s="187">
        <f t="shared" si="177"/>
        <v>4284000</v>
      </c>
      <c r="H1066" s="187">
        <v>45</v>
      </c>
      <c r="I1066" s="187">
        <f t="shared" si="181"/>
        <v>18005000</v>
      </c>
      <c r="J1066" s="187">
        <f t="shared" si="182"/>
        <v>7319000</v>
      </c>
      <c r="K1066" s="187">
        <v>65</v>
      </c>
      <c r="L1066" s="187">
        <f t="shared" si="178"/>
        <v>11603000</v>
      </c>
      <c r="M1066" s="187">
        <f t="shared" si="179"/>
        <v>27725000</v>
      </c>
      <c r="N1066" s="187">
        <f t="shared" si="180"/>
        <v>19602900</v>
      </c>
      <c r="O1066" s="187">
        <v>0</v>
      </c>
      <c r="P1066" s="187">
        <f t="shared" si="183"/>
        <v>9450000</v>
      </c>
      <c r="Q1066" s="187">
        <f t="shared" si="184"/>
        <v>15600000</v>
      </c>
      <c r="R1066" s="187">
        <f t="shared" si="185"/>
        <v>25050000</v>
      </c>
      <c r="S1066" s="187">
        <f t="shared" si="186"/>
        <v>16927900</v>
      </c>
    </row>
    <row r="1067" spans="1:19" ht="19.5" x14ac:dyDescent="0.5">
      <c r="A1067" s="14" t="s">
        <v>49</v>
      </c>
      <c r="B1067" s="186">
        <v>810188</v>
      </c>
      <c r="C1067" s="15" t="s">
        <v>2075</v>
      </c>
      <c r="D1067" s="14"/>
      <c r="E1067" s="187">
        <v>120</v>
      </c>
      <c r="F1067" s="187">
        <f t="shared" si="176"/>
        <v>7560000</v>
      </c>
      <c r="G1067" s="187">
        <f t="shared" si="177"/>
        <v>3332000</v>
      </c>
      <c r="H1067" s="187">
        <v>35</v>
      </c>
      <c r="I1067" s="187">
        <f t="shared" si="181"/>
        <v>23545000</v>
      </c>
      <c r="J1067" s="187">
        <f t="shared" si="182"/>
        <v>9571000</v>
      </c>
      <c r="K1067" s="187">
        <v>85</v>
      </c>
      <c r="L1067" s="187">
        <f t="shared" si="178"/>
        <v>12903000</v>
      </c>
      <c r="M1067" s="187">
        <f t="shared" si="179"/>
        <v>31105000</v>
      </c>
      <c r="N1067" s="187">
        <f t="shared" si="180"/>
        <v>22072900</v>
      </c>
      <c r="O1067" s="187">
        <v>0</v>
      </c>
      <c r="P1067" s="187">
        <f t="shared" si="183"/>
        <v>7350000</v>
      </c>
      <c r="Q1067" s="187">
        <f t="shared" si="184"/>
        <v>20400000</v>
      </c>
      <c r="R1067" s="187">
        <f t="shared" si="185"/>
        <v>27750000</v>
      </c>
      <c r="S1067" s="187">
        <f t="shared" si="186"/>
        <v>18717900</v>
      </c>
    </row>
    <row r="1068" spans="1:19" ht="19.5" x14ac:dyDescent="0.5">
      <c r="A1068" s="14" t="s">
        <v>49</v>
      </c>
      <c r="B1068" s="186">
        <v>810190</v>
      </c>
      <c r="C1068" s="15" t="s">
        <v>2076</v>
      </c>
      <c r="D1068" s="14"/>
      <c r="E1068" s="187">
        <v>60</v>
      </c>
      <c r="F1068" s="187">
        <f t="shared" si="176"/>
        <v>2160000</v>
      </c>
      <c r="G1068" s="187">
        <f t="shared" si="177"/>
        <v>952000</v>
      </c>
      <c r="H1068" s="187">
        <v>10</v>
      </c>
      <c r="I1068" s="187">
        <f t="shared" si="181"/>
        <v>13850000</v>
      </c>
      <c r="J1068" s="187">
        <f t="shared" si="182"/>
        <v>5630000</v>
      </c>
      <c r="K1068" s="187">
        <v>50</v>
      </c>
      <c r="L1068" s="187">
        <f t="shared" si="178"/>
        <v>6582000</v>
      </c>
      <c r="M1068" s="187">
        <f t="shared" si="179"/>
        <v>16010000</v>
      </c>
      <c r="N1068" s="187">
        <f t="shared" si="180"/>
        <v>11402600</v>
      </c>
      <c r="O1068" s="187">
        <v>0</v>
      </c>
      <c r="P1068" s="187">
        <f t="shared" si="183"/>
        <v>2100000</v>
      </c>
      <c r="Q1068" s="187">
        <f t="shared" si="184"/>
        <v>12000000</v>
      </c>
      <c r="R1068" s="187">
        <f t="shared" si="185"/>
        <v>14100000</v>
      </c>
      <c r="S1068" s="187">
        <f t="shared" si="186"/>
        <v>9492600</v>
      </c>
    </row>
    <row r="1069" spans="1:19" ht="19.5" x14ac:dyDescent="0.5">
      <c r="A1069" s="14" t="s">
        <v>49</v>
      </c>
      <c r="B1069" s="186">
        <v>810192</v>
      </c>
      <c r="C1069" s="15" t="s">
        <v>2077</v>
      </c>
      <c r="D1069" s="14"/>
      <c r="E1069" s="187">
        <v>120</v>
      </c>
      <c r="F1069" s="187">
        <f t="shared" si="176"/>
        <v>7560000</v>
      </c>
      <c r="G1069" s="187">
        <f t="shared" si="177"/>
        <v>3332000</v>
      </c>
      <c r="H1069" s="187">
        <v>35</v>
      </c>
      <c r="I1069" s="187">
        <f t="shared" si="181"/>
        <v>23545000</v>
      </c>
      <c r="J1069" s="187">
        <f t="shared" si="182"/>
        <v>9571000</v>
      </c>
      <c r="K1069" s="187">
        <v>85</v>
      </c>
      <c r="L1069" s="187">
        <f t="shared" si="178"/>
        <v>12903000</v>
      </c>
      <c r="M1069" s="187">
        <f t="shared" si="179"/>
        <v>31105000</v>
      </c>
      <c r="N1069" s="187">
        <f t="shared" si="180"/>
        <v>22072900</v>
      </c>
      <c r="O1069" s="187">
        <v>0</v>
      </c>
      <c r="P1069" s="187">
        <f t="shared" si="183"/>
        <v>7350000</v>
      </c>
      <c r="Q1069" s="187">
        <f t="shared" si="184"/>
        <v>20400000</v>
      </c>
      <c r="R1069" s="187">
        <f t="shared" si="185"/>
        <v>27750000</v>
      </c>
      <c r="S1069" s="187">
        <f t="shared" si="186"/>
        <v>18717900</v>
      </c>
    </row>
    <row r="1070" spans="1:19" ht="39" x14ac:dyDescent="0.5">
      <c r="A1070" s="14" t="s">
        <v>49</v>
      </c>
      <c r="B1070" s="186">
        <v>810194</v>
      </c>
      <c r="C1070" s="15" t="s">
        <v>2078</v>
      </c>
      <c r="D1070" s="14"/>
      <c r="E1070" s="187">
        <v>110</v>
      </c>
      <c r="F1070" s="187">
        <f t="shared" si="176"/>
        <v>9720000</v>
      </c>
      <c r="G1070" s="187">
        <f t="shared" si="177"/>
        <v>4284000</v>
      </c>
      <c r="H1070" s="187">
        <v>45</v>
      </c>
      <c r="I1070" s="187">
        <f t="shared" si="181"/>
        <v>18005000</v>
      </c>
      <c r="J1070" s="187">
        <f t="shared" si="182"/>
        <v>7319000</v>
      </c>
      <c r="K1070" s="187">
        <v>65</v>
      </c>
      <c r="L1070" s="187">
        <f t="shared" si="178"/>
        <v>11603000</v>
      </c>
      <c r="M1070" s="187">
        <f t="shared" si="179"/>
        <v>27725000</v>
      </c>
      <c r="N1070" s="187">
        <f t="shared" si="180"/>
        <v>19602900</v>
      </c>
      <c r="O1070" s="187">
        <v>0</v>
      </c>
      <c r="P1070" s="187">
        <f t="shared" si="183"/>
        <v>9450000</v>
      </c>
      <c r="Q1070" s="187">
        <f t="shared" si="184"/>
        <v>15600000</v>
      </c>
      <c r="R1070" s="187">
        <f t="shared" si="185"/>
        <v>25050000</v>
      </c>
      <c r="S1070" s="187">
        <f t="shared" si="186"/>
        <v>16927900</v>
      </c>
    </row>
    <row r="1071" spans="1:19" ht="19.5" x14ac:dyDescent="0.5">
      <c r="A1071" s="14" t="s">
        <v>49</v>
      </c>
      <c r="B1071" s="186">
        <v>810196</v>
      </c>
      <c r="C1071" s="15" t="s">
        <v>2079</v>
      </c>
      <c r="D1071" s="14"/>
      <c r="E1071" s="187">
        <v>110</v>
      </c>
      <c r="F1071" s="187">
        <f t="shared" si="176"/>
        <v>9720000</v>
      </c>
      <c r="G1071" s="187">
        <f t="shared" si="177"/>
        <v>4284000</v>
      </c>
      <c r="H1071" s="187">
        <v>45</v>
      </c>
      <c r="I1071" s="187">
        <f t="shared" si="181"/>
        <v>18005000</v>
      </c>
      <c r="J1071" s="187">
        <f t="shared" si="182"/>
        <v>7319000</v>
      </c>
      <c r="K1071" s="187">
        <v>65</v>
      </c>
      <c r="L1071" s="187">
        <f t="shared" si="178"/>
        <v>11603000</v>
      </c>
      <c r="M1071" s="187">
        <f t="shared" si="179"/>
        <v>27725000</v>
      </c>
      <c r="N1071" s="187">
        <f t="shared" si="180"/>
        <v>19602900</v>
      </c>
      <c r="O1071" s="187">
        <v>0</v>
      </c>
      <c r="P1071" s="187">
        <f t="shared" si="183"/>
        <v>9450000</v>
      </c>
      <c r="Q1071" s="187">
        <f t="shared" si="184"/>
        <v>15600000</v>
      </c>
      <c r="R1071" s="187">
        <f t="shared" si="185"/>
        <v>25050000</v>
      </c>
      <c r="S1071" s="187">
        <f t="shared" si="186"/>
        <v>16927900</v>
      </c>
    </row>
    <row r="1072" spans="1:19" ht="39" x14ac:dyDescent="0.5">
      <c r="A1072" s="14" t="s">
        <v>49</v>
      </c>
      <c r="B1072" s="186">
        <v>810198</v>
      </c>
      <c r="C1072" s="15" t="s">
        <v>2080</v>
      </c>
      <c r="D1072" s="14"/>
      <c r="E1072" s="187">
        <v>110</v>
      </c>
      <c r="F1072" s="187">
        <f t="shared" si="176"/>
        <v>9720000</v>
      </c>
      <c r="G1072" s="187">
        <f t="shared" si="177"/>
        <v>4284000</v>
      </c>
      <c r="H1072" s="187">
        <v>45</v>
      </c>
      <c r="I1072" s="187">
        <f t="shared" si="181"/>
        <v>18005000</v>
      </c>
      <c r="J1072" s="187">
        <f t="shared" si="182"/>
        <v>7319000</v>
      </c>
      <c r="K1072" s="187">
        <v>65</v>
      </c>
      <c r="L1072" s="187">
        <f t="shared" si="178"/>
        <v>11603000</v>
      </c>
      <c r="M1072" s="187">
        <f t="shared" si="179"/>
        <v>27725000</v>
      </c>
      <c r="N1072" s="187">
        <f t="shared" si="180"/>
        <v>19602900</v>
      </c>
      <c r="O1072" s="187">
        <v>0</v>
      </c>
      <c r="P1072" s="187">
        <f t="shared" si="183"/>
        <v>9450000</v>
      </c>
      <c r="Q1072" s="187">
        <f t="shared" si="184"/>
        <v>15600000</v>
      </c>
      <c r="R1072" s="187">
        <f t="shared" si="185"/>
        <v>25050000</v>
      </c>
      <c r="S1072" s="187">
        <f t="shared" si="186"/>
        <v>16927900</v>
      </c>
    </row>
    <row r="1073" spans="1:19" ht="39" x14ac:dyDescent="0.5">
      <c r="A1073" s="14" t="s">
        <v>49</v>
      </c>
      <c r="B1073" s="186">
        <v>810200</v>
      </c>
      <c r="C1073" s="15" t="s">
        <v>2081</v>
      </c>
      <c r="D1073" s="14"/>
      <c r="E1073" s="187">
        <v>110</v>
      </c>
      <c r="F1073" s="187">
        <f t="shared" si="176"/>
        <v>9720000</v>
      </c>
      <c r="G1073" s="187">
        <f t="shared" si="177"/>
        <v>4284000</v>
      </c>
      <c r="H1073" s="187">
        <v>45</v>
      </c>
      <c r="I1073" s="187">
        <f t="shared" si="181"/>
        <v>18005000</v>
      </c>
      <c r="J1073" s="187">
        <f t="shared" si="182"/>
        <v>7319000</v>
      </c>
      <c r="K1073" s="187">
        <v>65</v>
      </c>
      <c r="L1073" s="187">
        <f t="shared" si="178"/>
        <v>11603000</v>
      </c>
      <c r="M1073" s="187">
        <f t="shared" si="179"/>
        <v>27725000</v>
      </c>
      <c r="N1073" s="187">
        <f t="shared" si="180"/>
        <v>19602900</v>
      </c>
      <c r="O1073" s="187">
        <v>0</v>
      </c>
      <c r="P1073" s="187">
        <f t="shared" si="183"/>
        <v>9450000</v>
      </c>
      <c r="Q1073" s="187">
        <f t="shared" si="184"/>
        <v>15600000</v>
      </c>
      <c r="R1073" s="187">
        <f t="shared" si="185"/>
        <v>25050000</v>
      </c>
      <c r="S1073" s="187">
        <f t="shared" si="186"/>
        <v>16927900</v>
      </c>
    </row>
    <row r="1074" spans="1:19" ht="39" x14ac:dyDescent="0.5">
      <c r="A1074" s="14" t="s">
        <v>16</v>
      </c>
      <c r="B1074" s="186">
        <v>810220</v>
      </c>
      <c r="C1074" s="15" t="s">
        <v>2082</v>
      </c>
      <c r="D1074" s="14"/>
      <c r="E1074" s="187">
        <v>75</v>
      </c>
      <c r="F1074" s="187">
        <f t="shared" si="176"/>
        <v>4320000</v>
      </c>
      <c r="G1074" s="187">
        <f t="shared" si="177"/>
        <v>1904000</v>
      </c>
      <c r="H1074" s="187">
        <v>20</v>
      </c>
      <c r="I1074" s="187">
        <f t="shared" si="181"/>
        <v>15235000</v>
      </c>
      <c r="J1074" s="187">
        <f t="shared" si="182"/>
        <v>6193000</v>
      </c>
      <c r="K1074" s="187">
        <v>55</v>
      </c>
      <c r="L1074" s="187">
        <f t="shared" si="178"/>
        <v>8097000</v>
      </c>
      <c r="M1074" s="187">
        <f t="shared" si="179"/>
        <v>19555000</v>
      </c>
      <c r="N1074" s="187">
        <f t="shared" si="180"/>
        <v>13887100</v>
      </c>
      <c r="O1074" s="187">
        <v>0</v>
      </c>
      <c r="P1074" s="187">
        <f t="shared" si="183"/>
        <v>4200000</v>
      </c>
      <c r="Q1074" s="187">
        <f t="shared" si="184"/>
        <v>13200000</v>
      </c>
      <c r="R1074" s="187">
        <f t="shared" si="185"/>
        <v>17400000</v>
      </c>
      <c r="S1074" s="187">
        <f t="shared" si="186"/>
        <v>11732100</v>
      </c>
    </row>
    <row r="1075" spans="1:19" ht="39" x14ac:dyDescent="0.5">
      <c r="A1075" s="14" t="s">
        <v>16</v>
      </c>
      <c r="B1075" s="186">
        <v>810222</v>
      </c>
      <c r="C1075" s="15" t="s">
        <v>2083</v>
      </c>
      <c r="D1075" s="14"/>
      <c r="E1075" s="187">
        <v>75</v>
      </c>
      <c r="F1075" s="187">
        <f t="shared" si="176"/>
        <v>4320000</v>
      </c>
      <c r="G1075" s="187">
        <f t="shared" si="177"/>
        <v>1904000</v>
      </c>
      <c r="H1075" s="187">
        <v>20</v>
      </c>
      <c r="I1075" s="187">
        <f t="shared" si="181"/>
        <v>15235000</v>
      </c>
      <c r="J1075" s="187">
        <f t="shared" si="182"/>
        <v>6193000</v>
      </c>
      <c r="K1075" s="187">
        <v>55</v>
      </c>
      <c r="L1075" s="187">
        <f t="shared" si="178"/>
        <v>8097000</v>
      </c>
      <c r="M1075" s="187">
        <f t="shared" si="179"/>
        <v>19555000</v>
      </c>
      <c r="N1075" s="187">
        <f t="shared" si="180"/>
        <v>13887100</v>
      </c>
      <c r="O1075" s="187">
        <v>0</v>
      </c>
      <c r="P1075" s="187">
        <f t="shared" si="183"/>
        <v>4200000</v>
      </c>
      <c r="Q1075" s="187">
        <f t="shared" si="184"/>
        <v>13200000</v>
      </c>
      <c r="R1075" s="187">
        <f t="shared" si="185"/>
        <v>17400000</v>
      </c>
      <c r="S1075" s="187">
        <f t="shared" si="186"/>
        <v>11732100</v>
      </c>
    </row>
    <row r="1076" spans="1:19" ht="39" x14ac:dyDescent="0.5">
      <c r="A1076" s="14" t="s">
        <v>49</v>
      </c>
      <c r="B1076" s="186">
        <v>810224</v>
      </c>
      <c r="C1076" s="15" t="s">
        <v>2084</v>
      </c>
      <c r="D1076" s="14"/>
      <c r="E1076" s="187">
        <v>110</v>
      </c>
      <c r="F1076" s="187">
        <f t="shared" si="176"/>
        <v>9720000</v>
      </c>
      <c r="G1076" s="187">
        <f t="shared" si="177"/>
        <v>4284000</v>
      </c>
      <c r="H1076" s="187">
        <v>45</v>
      </c>
      <c r="I1076" s="187">
        <f t="shared" si="181"/>
        <v>18005000</v>
      </c>
      <c r="J1076" s="187">
        <f t="shared" si="182"/>
        <v>7319000</v>
      </c>
      <c r="K1076" s="187">
        <v>65</v>
      </c>
      <c r="L1076" s="187">
        <f t="shared" si="178"/>
        <v>11603000</v>
      </c>
      <c r="M1076" s="187">
        <f t="shared" si="179"/>
        <v>27725000</v>
      </c>
      <c r="N1076" s="187">
        <f t="shared" si="180"/>
        <v>19602900</v>
      </c>
      <c r="O1076" s="187">
        <v>0</v>
      </c>
      <c r="P1076" s="187">
        <f t="shared" si="183"/>
        <v>9450000</v>
      </c>
      <c r="Q1076" s="187">
        <f t="shared" si="184"/>
        <v>15600000</v>
      </c>
      <c r="R1076" s="187">
        <f t="shared" si="185"/>
        <v>25050000</v>
      </c>
      <c r="S1076" s="187">
        <f t="shared" si="186"/>
        <v>16927900</v>
      </c>
    </row>
    <row r="1077" spans="1:19" ht="19.5" x14ac:dyDescent="0.5">
      <c r="A1077" s="14" t="s">
        <v>49</v>
      </c>
      <c r="B1077" s="186">
        <v>810226</v>
      </c>
      <c r="C1077" s="15" t="s">
        <v>2085</v>
      </c>
      <c r="D1077" s="14"/>
      <c r="E1077" s="187">
        <v>150</v>
      </c>
      <c r="F1077" s="187">
        <f t="shared" si="176"/>
        <v>8640000</v>
      </c>
      <c r="G1077" s="187">
        <f t="shared" si="177"/>
        <v>3808000</v>
      </c>
      <c r="H1077" s="187">
        <v>40</v>
      </c>
      <c r="I1077" s="187">
        <f t="shared" si="181"/>
        <v>30470000</v>
      </c>
      <c r="J1077" s="187">
        <f t="shared" si="182"/>
        <v>12386000</v>
      </c>
      <c r="K1077" s="187">
        <v>110</v>
      </c>
      <c r="L1077" s="187">
        <f t="shared" si="178"/>
        <v>16194000</v>
      </c>
      <c r="M1077" s="187">
        <f t="shared" si="179"/>
        <v>39110000</v>
      </c>
      <c r="N1077" s="187">
        <f t="shared" si="180"/>
        <v>27774200</v>
      </c>
      <c r="O1077" s="187">
        <v>0</v>
      </c>
      <c r="P1077" s="187">
        <f t="shared" si="183"/>
        <v>8400000</v>
      </c>
      <c r="Q1077" s="187">
        <f t="shared" si="184"/>
        <v>26400000</v>
      </c>
      <c r="R1077" s="187">
        <f t="shared" si="185"/>
        <v>34800000</v>
      </c>
      <c r="S1077" s="187">
        <f t="shared" si="186"/>
        <v>23464200</v>
      </c>
    </row>
    <row r="1078" spans="1:19" ht="39" x14ac:dyDescent="0.5">
      <c r="A1078" s="14" t="s">
        <v>49</v>
      </c>
      <c r="B1078" s="186">
        <v>810228</v>
      </c>
      <c r="C1078" s="15" t="s">
        <v>2086</v>
      </c>
      <c r="D1078" s="14"/>
      <c r="E1078" s="187">
        <v>150</v>
      </c>
      <c r="F1078" s="187">
        <f t="shared" si="176"/>
        <v>8640000</v>
      </c>
      <c r="G1078" s="187">
        <f t="shared" si="177"/>
        <v>3808000</v>
      </c>
      <c r="H1078" s="187">
        <v>40</v>
      </c>
      <c r="I1078" s="187">
        <f t="shared" si="181"/>
        <v>30470000</v>
      </c>
      <c r="J1078" s="187">
        <f t="shared" si="182"/>
        <v>12386000</v>
      </c>
      <c r="K1078" s="187">
        <v>110</v>
      </c>
      <c r="L1078" s="187">
        <f t="shared" si="178"/>
        <v>16194000</v>
      </c>
      <c r="M1078" s="187">
        <f t="shared" si="179"/>
        <v>39110000</v>
      </c>
      <c r="N1078" s="187">
        <f t="shared" si="180"/>
        <v>27774200</v>
      </c>
      <c r="O1078" s="187">
        <v>0</v>
      </c>
      <c r="P1078" s="187">
        <f t="shared" si="183"/>
        <v>8400000</v>
      </c>
      <c r="Q1078" s="187">
        <f t="shared" si="184"/>
        <v>26400000</v>
      </c>
      <c r="R1078" s="187">
        <f t="shared" si="185"/>
        <v>34800000</v>
      </c>
      <c r="S1078" s="187">
        <f t="shared" si="186"/>
        <v>23464200</v>
      </c>
    </row>
    <row r="1079" spans="1:19" ht="39" x14ac:dyDescent="0.5">
      <c r="A1079" s="14" t="s">
        <v>49</v>
      </c>
      <c r="B1079" s="186">
        <v>810230</v>
      </c>
      <c r="C1079" s="15" t="s">
        <v>2087</v>
      </c>
      <c r="D1079" s="14"/>
      <c r="E1079" s="187">
        <v>150</v>
      </c>
      <c r="F1079" s="187">
        <f t="shared" si="176"/>
        <v>8640000</v>
      </c>
      <c r="G1079" s="187">
        <f t="shared" si="177"/>
        <v>3808000</v>
      </c>
      <c r="H1079" s="187">
        <v>40</v>
      </c>
      <c r="I1079" s="187">
        <f t="shared" si="181"/>
        <v>30470000</v>
      </c>
      <c r="J1079" s="187">
        <f t="shared" si="182"/>
        <v>12386000</v>
      </c>
      <c r="K1079" s="187">
        <v>110</v>
      </c>
      <c r="L1079" s="187">
        <f t="shared" si="178"/>
        <v>16194000</v>
      </c>
      <c r="M1079" s="187">
        <f t="shared" si="179"/>
        <v>39110000</v>
      </c>
      <c r="N1079" s="187">
        <f t="shared" si="180"/>
        <v>27774200</v>
      </c>
      <c r="O1079" s="187">
        <v>0</v>
      </c>
      <c r="P1079" s="187">
        <f t="shared" si="183"/>
        <v>8400000</v>
      </c>
      <c r="Q1079" s="187">
        <f t="shared" si="184"/>
        <v>26400000</v>
      </c>
      <c r="R1079" s="187">
        <f t="shared" si="185"/>
        <v>34800000</v>
      </c>
      <c r="S1079" s="187">
        <f t="shared" si="186"/>
        <v>23464200</v>
      </c>
    </row>
    <row r="1080" spans="1:19" ht="39" x14ac:dyDescent="0.5">
      <c r="A1080" s="14" t="s">
        <v>49</v>
      </c>
      <c r="B1080" s="186">
        <v>810232</v>
      </c>
      <c r="C1080" s="15" t="s">
        <v>2088</v>
      </c>
      <c r="D1080" s="14"/>
      <c r="E1080" s="187">
        <v>150</v>
      </c>
      <c r="F1080" s="187">
        <f t="shared" si="176"/>
        <v>8640000</v>
      </c>
      <c r="G1080" s="187">
        <f t="shared" si="177"/>
        <v>3808000</v>
      </c>
      <c r="H1080" s="187">
        <v>40</v>
      </c>
      <c r="I1080" s="187">
        <f t="shared" si="181"/>
        <v>30470000</v>
      </c>
      <c r="J1080" s="187">
        <f t="shared" si="182"/>
        <v>12386000</v>
      </c>
      <c r="K1080" s="187">
        <v>110</v>
      </c>
      <c r="L1080" s="187">
        <f t="shared" si="178"/>
        <v>16194000</v>
      </c>
      <c r="M1080" s="187">
        <f t="shared" si="179"/>
        <v>39110000</v>
      </c>
      <c r="N1080" s="187">
        <f t="shared" si="180"/>
        <v>27774200</v>
      </c>
      <c r="O1080" s="187">
        <v>0</v>
      </c>
      <c r="P1080" s="187">
        <f t="shared" si="183"/>
        <v>8400000</v>
      </c>
      <c r="Q1080" s="187">
        <f t="shared" si="184"/>
        <v>26400000</v>
      </c>
      <c r="R1080" s="187">
        <f t="shared" si="185"/>
        <v>34800000</v>
      </c>
      <c r="S1080" s="187">
        <f t="shared" si="186"/>
        <v>23464200</v>
      </c>
    </row>
    <row r="1081" spans="1:19" ht="19.5" x14ac:dyDescent="0.5">
      <c r="A1081" s="14" t="s">
        <v>49</v>
      </c>
      <c r="B1081" s="186">
        <v>810234</v>
      </c>
      <c r="C1081" s="15" t="s">
        <v>2089</v>
      </c>
      <c r="D1081" s="14"/>
      <c r="E1081" s="187">
        <v>150</v>
      </c>
      <c r="F1081" s="187">
        <f t="shared" si="176"/>
        <v>8640000</v>
      </c>
      <c r="G1081" s="187">
        <f t="shared" si="177"/>
        <v>3808000</v>
      </c>
      <c r="H1081" s="187">
        <v>40</v>
      </c>
      <c r="I1081" s="187">
        <f t="shared" si="181"/>
        <v>30470000</v>
      </c>
      <c r="J1081" s="187">
        <f t="shared" si="182"/>
        <v>12386000</v>
      </c>
      <c r="K1081" s="187">
        <v>110</v>
      </c>
      <c r="L1081" s="187">
        <f t="shared" si="178"/>
        <v>16194000</v>
      </c>
      <c r="M1081" s="187">
        <f t="shared" si="179"/>
        <v>39110000</v>
      </c>
      <c r="N1081" s="187">
        <f t="shared" si="180"/>
        <v>27774200</v>
      </c>
      <c r="O1081" s="187">
        <v>0</v>
      </c>
      <c r="P1081" s="187">
        <f t="shared" si="183"/>
        <v>8400000</v>
      </c>
      <c r="Q1081" s="187">
        <f t="shared" si="184"/>
        <v>26400000</v>
      </c>
      <c r="R1081" s="187">
        <f t="shared" si="185"/>
        <v>34800000</v>
      </c>
      <c r="S1081" s="187">
        <f t="shared" si="186"/>
        <v>23464200</v>
      </c>
    </row>
    <row r="1082" spans="1:19" ht="19.5" x14ac:dyDescent="0.5">
      <c r="A1082" s="14" t="s">
        <v>49</v>
      </c>
      <c r="B1082" s="186">
        <v>810236</v>
      </c>
      <c r="C1082" s="15" t="s">
        <v>2090</v>
      </c>
      <c r="D1082" s="14"/>
      <c r="E1082" s="187">
        <v>150</v>
      </c>
      <c r="F1082" s="187">
        <f t="shared" si="176"/>
        <v>8640000</v>
      </c>
      <c r="G1082" s="187">
        <f t="shared" si="177"/>
        <v>3808000</v>
      </c>
      <c r="H1082" s="187">
        <v>40</v>
      </c>
      <c r="I1082" s="187">
        <f t="shared" si="181"/>
        <v>30470000</v>
      </c>
      <c r="J1082" s="187">
        <f t="shared" si="182"/>
        <v>12386000</v>
      </c>
      <c r="K1082" s="187">
        <v>110</v>
      </c>
      <c r="L1082" s="187">
        <f t="shared" si="178"/>
        <v>16194000</v>
      </c>
      <c r="M1082" s="187">
        <f t="shared" si="179"/>
        <v>39110000</v>
      </c>
      <c r="N1082" s="187">
        <f t="shared" si="180"/>
        <v>27774200</v>
      </c>
      <c r="O1082" s="187">
        <v>0</v>
      </c>
      <c r="P1082" s="187">
        <f t="shared" si="183"/>
        <v>8400000</v>
      </c>
      <c r="Q1082" s="187">
        <f t="shared" si="184"/>
        <v>26400000</v>
      </c>
      <c r="R1082" s="187">
        <f t="shared" si="185"/>
        <v>34800000</v>
      </c>
      <c r="S1082" s="187">
        <f t="shared" si="186"/>
        <v>23464200</v>
      </c>
    </row>
    <row r="1083" spans="1:19" ht="39" x14ac:dyDescent="0.5">
      <c r="A1083" s="14" t="s">
        <v>49</v>
      </c>
      <c r="B1083" s="186">
        <v>810238</v>
      </c>
      <c r="C1083" s="15" t="s">
        <v>2091</v>
      </c>
      <c r="D1083" s="14"/>
      <c r="E1083" s="187">
        <v>150</v>
      </c>
      <c r="F1083" s="187">
        <f t="shared" si="176"/>
        <v>8640000</v>
      </c>
      <c r="G1083" s="187">
        <f t="shared" si="177"/>
        <v>3808000</v>
      </c>
      <c r="H1083" s="187">
        <v>40</v>
      </c>
      <c r="I1083" s="187">
        <f t="shared" si="181"/>
        <v>30470000</v>
      </c>
      <c r="J1083" s="187">
        <f t="shared" si="182"/>
        <v>12386000</v>
      </c>
      <c r="K1083" s="187">
        <v>110</v>
      </c>
      <c r="L1083" s="187">
        <f t="shared" si="178"/>
        <v>16194000</v>
      </c>
      <c r="M1083" s="187">
        <f t="shared" si="179"/>
        <v>39110000</v>
      </c>
      <c r="N1083" s="187">
        <f t="shared" si="180"/>
        <v>27774200</v>
      </c>
      <c r="O1083" s="187">
        <v>0</v>
      </c>
      <c r="P1083" s="187">
        <f t="shared" si="183"/>
        <v>8400000</v>
      </c>
      <c r="Q1083" s="187">
        <f t="shared" si="184"/>
        <v>26400000</v>
      </c>
      <c r="R1083" s="187">
        <f t="shared" si="185"/>
        <v>34800000</v>
      </c>
      <c r="S1083" s="187">
        <f t="shared" si="186"/>
        <v>23464200</v>
      </c>
    </row>
    <row r="1084" spans="1:19" ht="39" x14ac:dyDescent="0.5">
      <c r="A1084" s="14" t="s">
        <v>49</v>
      </c>
      <c r="B1084" s="186">
        <v>810240</v>
      </c>
      <c r="C1084" s="15" t="s">
        <v>2092</v>
      </c>
      <c r="D1084" s="14"/>
      <c r="E1084" s="187">
        <v>150</v>
      </c>
      <c r="F1084" s="187">
        <f t="shared" si="176"/>
        <v>8640000</v>
      </c>
      <c r="G1084" s="187">
        <f t="shared" si="177"/>
        <v>3808000</v>
      </c>
      <c r="H1084" s="187">
        <v>40</v>
      </c>
      <c r="I1084" s="187">
        <f t="shared" si="181"/>
        <v>30470000</v>
      </c>
      <c r="J1084" s="187">
        <f t="shared" si="182"/>
        <v>12386000</v>
      </c>
      <c r="K1084" s="187">
        <v>110</v>
      </c>
      <c r="L1084" s="187">
        <f t="shared" si="178"/>
        <v>16194000</v>
      </c>
      <c r="M1084" s="187">
        <f t="shared" si="179"/>
        <v>39110000</v>
      </c>
      <c r="N1084" s="187">
        <f t="shared" si="180"/>
        <v>27774200</v>
      </c>
      <c r="O1084" s="187">
        <v>0</v>
      </c>
      <c r="P1084" s="187">
        <f t="shared" si="183"/>
        <v>8400000</v>
      </c>
      <c r="Q1084" s="187">
        <f t="shared" si="184"/>
        <v>26400000</v>
      </c>
      <c r="R1084" s="187">
        <f t="shared" si="185"/>
        <v>34800000</v>
      </c>
      <c r="S1084" s="187">
        <f t="shared" si="186"/>
        <v>23464200</v>
      </c>
    </row>
    <row r="1085" spans="1:19" ht="39" x14ac:dyDescent="0.5">
      <c r="A1085" s="14" t="s">
        <v>49</v>
      </c>
      <c r="B1085" s="186">
        <v>810242</v>
      </c>
      <c r="C1085" s="15" t="s">
        <v>2093</v>
      </c>
      <c r="D1085" s="14"/>
      <c r="E1085" s="187">
        <v>150</v>
      </c>
      <c r="F1085" s="187">
        <f t="shared" si="176"/>
        <v>8640000</v>
      </c>
      <c r="G1085" s="187">
        <f t="shared" si="177"/>
        <v>3808000</v>
      </c>
      <c r="H1085" s="187">
        <v>40</v>
      </c>
      <c r="I1085" s="187">
        <f t="shared" si="181"/>
        <v>30470000</v>
      </c>
      <c r="J1085" s="187">
        <f t="shared" si="182"/>
        <v>12386000</v>
      </c>
      <c r="K1085" s="187">
        <v>110</v>
      </c>
      <c r="L1085" s="187">
        <f t="shared" si="178"/>
        <v>16194000</v>
      </c>
      <c r="M1085" s="187">
        <f t="shared" si="179"/>
        <v>39110000</v>
      </c>
      <c r="N1085" s="187">
        <f t="shared" si="180"/>
        <v>27774200</v>
      </c>
      <c r="O1085" s="187">
        <v>0</v>
      </c>
      <c r="P1085" s="187">
        <f t="shared" si="183"/>
        <v>8400000</v>
      </c>
      <c r="Q1085" s="187">
        <f t="shared" si="184"/>
        <v>26400000</v>
      </c>
      <c r="R1085" s="187">
        <f t="shared" si="185"/>
        <v>34800000</v>
      </c>
      <c r="S1085" s="187">
        <f t="shared" si="186"/>
        <v>23464200</v>
      </c>
    </row>
    <row r="1086" spans="1:19" ht="39" x14ac:dyDescent="0.5">
      <c r="A1086" s="14" t="s">
        <v>49</v>
      </c>
      <c r="B1086" s="186">
        <v>810244</v>
      </c>
      <c r="C1086" s="15" t="s">
        <v>2094</v>
      </c>
      <c r="D1086" s="14"/>
      <c r="E1086" s="187">
        <v>150</v>
      </c>
      <c r="F1086" s="187">
        <f t="shared" si="176"/>
        <v>8640000</v>
      </c>
      <c r="G1086" s="187">
        <f t="shared" si="177"/>
        <v>3808000</v>
      </c>
      <c r="H1086" s="187">
        <v>40</v>
      </c>
      <c r="I1086" s="187">
        <f t="shared" si="181"/>
        <v>30470000</v>
      </c>
      <c r="J1086" s="187">
        <f t="shared" si="182"/>
        <v>12386000</v>
      </c>
      <c r="K1086" s="187">
        <v>110</v>
      </c>
      <c r="L1086" s="187">
        <f t="shared" si="178"/>
        <v>16194000</v>
      </c>
      <c r="M1086" s="187">
        <f t="shared" si="179"/>
        <v>39110000</v>
      </c>
      <c r="N1086" s="187">
        <f t="shared" si="180"/>
        <v>27774200</v>
      </c>
      <c r="O1086" s="187">
        <v>0</v>
      </c>
      <c r="P1086" s="187">
        <f t="shared" si="183"/>
        <v>8400000</v>
      </c>
      <c r="Q1086" s="187">
        <f t="shared" si="184"/>
        <v>26400000</v>
      </c>
      <c r="R1086" s="187">
        <f t="shared" si="185"/>
        <v>34800000</v>
      </c>
      <c r="S1086" s="187">
        <f t="shared" si="186"/>
        <v>23464200</v>
      </c>
    </row>
    <row r="1087" spans="1:19" ht="39" x14ac:dyDescent="0.5">
      <c r="A1087" s="14" t="s">
        <v>49</v>
      </c>
      <c r="B1087" s="186">
        <v>810260</v>
      </c>
      <c r="C1087" s="15" t="s">
        <v>2095</v>
      </c>
      <c r="D1087" s="14"/>
      <c r="E1087" s="187">
        <v>150</v>
      </c>
      <c r="F1087" s="187">
        <f t="shared" si="176"/>
        <v>8640000</v>
      </c>
      <c r="G1087" s="187">
        <f t="shared" si="177"/>
        <v>3808000</v>
      </c>
      <c r="H1087" s="187">
        <v>40</v>
      </c>
      <c r="I1087" s="187">
        <f t="shared" si="181"/>
        <v>30470000</v>
      </c>
      <c r="J1087" s="187">
        <f t="shared" si="182"/>
        <v>12386000</v>
      </c>
      <c r="K1087" s="187">
        <v>110</v>
      </c>
      <c r="L1087" s="187">
        <f t="shared" si="178"/>
        <v>16194000</v>
      </c>
      <c r="M1087" s="187">
        <f t="shared" si="179"/>
        <v>39110000</v>
      </c>
      <c r="N1087" s="187">
        <f t="shared" si="180"/>
        <v>27774200</v>
      </c>
      <c r="O1087" s="187">
        <v>0</v>
      </c>
      <c r="P1087" s="187">
        <f t="shared" si="183"/>
        <v>8400000</v>
      </c>
      <c r="Q1087" s="187">
        <f t="shared" si="184"/>
        <v>26400000</v>
      </c>
      <c r="R1087" s="187">
        <f t="shared" si="185"/>
        <v>34800000</v>
      </c>
      <c r="S1087" s="187">
        <f t="shared" si="186"/>
        <v>23464200</v>
      </c>
    </row>
    <row r="1088" spans="1:19" ht="39" x14ac:dyDescent="0.5">
      <c r="A1088" s="14" t="s">
        <v>16</v>
      </c>
      <c r="B1088" s="186">
        <v>810262</v>
      </c>
      <c r="C1088" s="15" t="s">
        <v>2096</v>
      </c>
      <c r="D1088" s="14"/>
      <c r="E1088" s="187">
        <v>110</v>
      </c>
      <c r="F1088" s="187">
        <f t="shared" si="176"/>
        <v>9720000</v>
      </c>
      <c r="G1088" s="187">
        <f t="shared" si="177"/>
        <v>4284000</v>
      </c>
      <c r="H1088" s="187">
        <v>45</v>
      </c>
      <c r="I1088" s="187">
        <f t="shared" si="181"/>
        <v>18005000</v>
      </c>
      <c r="J1088" s="187">
        <f t="shared" si="182"/>
        <v>7319000</v>
      </c>
      <c r="K1088" s="187">
        <v>65</v>
      </c>
      <c r="L1088" s="187">
        <f t="shared" si="178"/>
        <v>11603000</v>
      </c>
      <c r="M1088" s="187">
        <f t="shared" si="179"/>
        <v>27725000</v>
      </c>
      <c r="N1088" s="187">
        <f t="shared" si="180"/>
        <v>19602900</v>
      </c>
      <c r="O1088" s="187">
        <v>0</v>
      </c>
      <c r="P1088" s="187">
        <f t="shared" si="183"/>
        <v>9450000</v>
      </c>
      <c r="Q1088" s="187">
        <f t="shared" si="184"/>
        <v>15600000</v>
      </c>
      <c r="R1088" s="187">
        <f t="shared" si="185"/>
        <v>25050000</v>
      </c>
      <c r="S1088" s="187">
        <f t="shared" si="186"/>
        <v>16927900</v>
      </c>
    </row>
    <row r="1089" spans="1:19" ht="19.5" x14ac:dyDescent="0.5">
      <c r="A1089" s="14" t="s">
        <v>49</v>
      </c>
      <c r="B1089" s="186">
        <v>810264</v>
      </c>
      <c r="C1089" s="15" t="s">
        <v>2097</v>
      </c>
      <c r="D1089" s="14"/>
      <c r="E1089" s="187">
        <v>150</v>
      </c>
      <c r="F1089" s="187">
        <f t="shared" si="176"/>
        <v>8640000</v>
      </c>
      <c r="G1089" s="187">
        <f t="shared" si="177"/>
        <v>3808000</v>
      </c>
      <c r="H1089" s="187">
        <v>40</v>
      </c>
      <c r="I1089" s="187">
        <f t="shared" si="181"/>
        <v>30470000</v>
      </c>
      <c r="J1089" s="187">
        <f t="shared" si="182"/>
        <v>12386000</v>
      </c>
      <c r="K1089" s="187">
        <v>110</v>
      </c>
      <c r="L1089" s="187">
        <f t="shared" si="178"/>
        <v>16194000</v>
      </c>
      <c r="M1089" s="187">
        <f t="shared" si="179"/>
        <v>39110000</v>
      </c>
      <c r="N1089" s="187">
        <f t="shared" si="180"/>
        <v>27774200</v>
      </c>
      <c r="O1089" s="187">
        <v>0</v>
      </c>
      <c r="P1089" s="187">
        <f t="shared" si="183"/>
        <v>8400000</v>
      </c>
      <c r="Q1089" s="187">
        <f t="shared" si="184"/>
        <v>26400000</v>
      </c>
      <c r="R1089" s="187">
        <f t="shared" si="185"/>
        <v>34800000</v>
      </c>
      <c r="S1089" s="187">
        <f t="shared" si="186"/>
        <v>23464200</v>
      </c>
    </row>
    <row r="1090" spans="1:19" ht="39" x14ac:dyDescent="0.5">
      <c r="A1090" s="14" t="s">
        <v>49</v>
      </c>
      <c r="B1090" s="186">
        <v>810266</v>
      </c>
      <c r="C1090" s="15" t="s">
        <v>2098</v>
      </c>
      <c r="D1090" s="14"/>
      <c r="E1090" s="187">
        <v>150</v>
      </c>
      <c r="F1090" s="187">
        <f t="shared" si="176"/>
        <v>8640000</v>
      </c>
      <c r="G1090" s="187">
        <f t="shared" si="177"/>
        <v>3808000</v>
      </c>
      <c r="H1090" s="187">
        <v>40</v>
      </c>
      <c r="I1090" s="187">
        <f t="shared" si="181"/>
        <v>30470000</v>
      </c>
      <c r="J1090" s="187">
        <f t="shared" si="182"/>
        <v>12386000</v>
      </c>
      <c r="K1090" s="187">
        <v>110</v>
      </c>
      <c r="L1090" s="187">
        <f t="shared" si="178"/>
        <v>16194000</v>
      </c>
      <c r="M1090" s="187">
        <f t="shared" si="179"/>
        <v>39110000</v>
      </c>
      <c r="N1090" s="187">
        <f t="shared" si="180"/>
        <v>27774200</v>
      </c>
      <c r="O1090" s="187">
        <v>0</v>
      </c>
      <c r="P1090" s="187">
        <f t="shared" si="183"/>
        <v>8400000</v>
      </c>
      <c r="Q1090" s="187">
        <f t="shared" si="184"/>
        <v>26400000</v>
      </c>
      <c r="R1090" s="187">
        <f t="shared" si="185"/>
        <v>34800000</v>
      </c>
      <c r="S1090" s="187">
        <f t="shared" si="186"/>
        <v>23464200</v>
      </c>
    </row>
    <row r="1091" spans="1:19" ht="19.5" x14ac:dyDescent="0.5">
      <c r="A1091" s="14" t="s">
        <v>49</v>
      </c>
      <c r="B1091" s="186">
        <v>810268</v>
      </c>
      <c r="C1091" s="15" t="s">
        <v>2099</v>
      </c>
      <c r="D1091" s="14"/>
      <c r="E1091" s="187">
        <v>150</v>
      </c>
      <c r="F1091" s="187">
        <f t="shared" ref="F1091:F1124" si="187">H1091*216000</f>
        <v>8640000</v>
      </c>
      <c r="G1091" s="187">
        <f t="shared" ref="G1091:G1124" si="188">H1091*95200</f>
        <v>3808000</v>
      </c>
      <c r="H1091" s="187">
        <v>40</v>
      </c>
      <c r="I1091" s="187">
        <f t="shared" si="181"/>
        <v>30470000</v>
      </c>
      <c r="J1091" s="187">
        <f t="shared" si="182"/>
        <v>12386000</v>
      </c>
      <c r="K1091" s="187">
        <v>110</v>
      </c>
      <c r="L1091" s="187">
        <f t="shared" ref="L1091:L1124" si="189">J1091+G1091</f>
        <v>16194000</v>
      </c>
      <c r="M1091" s="187">
        <f t="shared" ref="M1091:M1124" si="190">I1091+F1091</f>
        <v>39110000</v>
      </c>
      <c r="N1091" s="187">
        <f t="shared" ref="N1091:N1124" si="191">M1091-(L1091*70%)</f>
        <v>27774200</v>
      </c>
      <c r="O1091" s="187">
        <v>0</v>
      </c>
      <c r="P1091" s="187">
        <f t="shared" si="183"/>
        <v>8400000</v>
      </c>
      <c r="Q1091" s="187">
        <f t="shared" si="184"/>
        <v>26400000</v>
      </c>
      <c r="R1091" s="187">
        <f t="shared" si="185"/>
        <v>34800000</v>
      </c>
      <c r="S1091" s="187">
        <f t="shared" si="186"/>
        <v>23464200</v>
      </c>
    </row>
    <row r="1092" spans="1:19" ht="39" x14ac:dyDescent="0.5">
      <c r="A1092" s="14" t="s">
        <v>49</v>
      </c>
      <c r="B1092" s="186">
        <v>810270</v>
      </c>
      <c r="C1092" s="15" t="s">
        <v>2100</v>
      </c>
      <c r="D1092" s="14"/>
      <c r="E1092" s="187">
        <v>150</v>
      </c>
      <c r="F1092" s="187">
        <f t="shared" si="187"/>
        <v>8640000</v>
      </c>
      <c r="G1092" s="187">
        <f t="shared" si="188"/>
        <v>3808000</v>
      </c>
      <c r="H1092" s="187">
        <v>40</v>
      </c>
      <c r="I1092" s="187">
        <f t="shared" ref="I1092:I1124" si="192">K1092*277000</f>
        <v>30470000</v>
      </c>
      <c r="J1092" s="187">
        <f t="shared" ref="J1092:J1124" si="193">112600*K1092</f>
        <v>12386000</v>
      </c>
      <c r="K1092" s="187">
        <v>110</v>
      </c>
      <c r="L1092" s="187">
        <f t="shared" si="189"/>
        <v>16194000</v>
      </c>
      <c r="M1092" s="187">
        <f t="shared" si="190"/>
        <v>39110000</v>
      </c>
      <c r="N1092" s="187">
        <f t="shared" si="191"/>
        <v>27774200</v>
      </c>
      <c r="O1092" s="187">
        <v>0</v>
      </c>
      <c r="P1092" s="187">
        <f t="shared" ref="P1092:P1124" si="194">H1092*210000</f>
        <v>8400000</v>
      </c>
      <c r="Q1092" s="187">
        <f t="shared" ref="Q1092:Q1124" si="195">K1092*240000</f>
        <v>26400000</v>
      </c>
      <c r="R1092" s="187">
        <f t="shared" ref="R1092:R1124" si="196">P1092+Q1092</f>
        <v>34800000</v>
      </c>
      <c r="S1092" s="187">
        <f t="shared" ref="S1092:S1124" si="197">R1092-(L1092*70%)</f>
        <v>23464200</v>
      </c>
    </row>
    <row r="1093" spans="1:19" ht="39" x14ac:dyDescent="0.5">
      <c r="A1093" s="14" t="s">
        <v>49</v>
      </c>
      <c r="B1093" s="186">
        <v>810280</v>
      </c>
      <c r="C1093" s="15" t="s">
        <v>2101</v>
      </c>
      <c r="D1093" s="14"/>
      <c r="E1093" s="187">
        <v>150</v>
      </c>
      <c r="F1093" s="187">
        <f t="shared" si="187"/>
        <v>8640000</v>
      </c>
      <c r="G1093" s="187">
        <f t="shared" si="188"/>
        <v>3808000</v>
      </c>
      <c r="H1093" s="187">
        <v>40</v>
      </c>
      <c r="I1093" s="187">
        <f t="shared" si="192"/>
        <v>30470000</v>
      </c>
      <c r="J1093" s="187">
        <f t="shared" si="193"/>
        <v>12386000</v>
      </c>
      <c r="K1093" s="187">
        <v>110</v>
      </c>
      <c r="L1093" s="187">
        <f t="shared" si="189"/>
        <v>16194000</v>
      </c>
      <c r="M1093" s="187">
        <f t="shared" si="190"/>
        <v>39110000</v>
      </c>
      <c r="N1093" s="187">
        <f t="shared" si="191"/>
        <v>27774200</v>
      </c>
      <c r="O1093" s="187">
        <v>0</v>
      </c>
      <c r="P1093" s="187">
        <f t="shared" si="194"/>
        <v>8400000</v>
      </c>
      <c r="Q1093" s="187">
        <f t="shared" si="195"/>
        <v>26400000</v>
      </c>
      <c r="R1093" s="187">
        <f t="shared" si="196"/>
        <v>34800000</v>
      </c>
      <c r="S1093" s="187">
        <f t="shared" si="197"/>
        <v>23464200</v>
      </c>
    </row>
    <row r="1094" spans="1:19" ht="39" x14ac:dyDescent="0.5">
      <c r="A1094" s="14" t="s">
        <v>49</v>
      </c>
      <c r="B1094" s="186">
        <v>810282</v>
      </c>
      <c r="C1094" s="15" t="s">
        <v>2102</v>
      </c>
      <c r="D1094" s="14"/>
      <c r="E1094" s="187">
        <v>150</v>
      </c>
      <c r="F1094" s="187">
        <f t="shared" si="187"/>
        <v>8640000</v>
      </c>
      <c r="G1094" s="187">
        <f t="shared" si="188"/>
        <v>3808000</v>
      </c>
      <c r="H1094" s="187">
        <v>40</v>
      </c>
      <c r="I1094" s="187">
        <f t="shared" si="192"/>
        <v>30470000</v>
      </c>
      <c r="J1094" s="187">
        <f t="shared" si="193"/>
        <v>12386000</v>
      </c>
      <c r="K1094" s="187">
        <v>110</v>
      </c>
      <c r="L1094" s="187">
        <f t="shared" si="189"/>
        <v>16194000</v>
      </c>
      <c r="M1094" s="187">
        <f t="shared" si="190"/>
        <v>39110000</v>
      </c>
      <c r="N1094" s="187">
        <f t="shared" si="191"/>
        <v>27774200</v>
      </c>
      <c r="O1094" s="187">
        <v>0</v>
      </c>
      <c r="P1094" s="187">
        <f t="shared" si="194"/>
        <v>8400000</v>
      </c>
      <c r="Q1094" s="187">
        <f t="shared" si="195"/>
        <v>26400000</v>
      </c>
      <c r="R1094" s="187">
        <f t="shared" si="196"/>
        <v>34800000</v>
      </c>
      <c r="S1094" s="187">
        <f t="shared" si="197"/>
        <v>23464200</v>
      </c>
    </row>
    <row r="1095" spans="1:19" ht="97.5" x14ac:dyDescent="0.5">
      <c r="A1095" s="14" t="s">
        <v>49</v>
      </c>
      <c r="B1095" s="186">
        <v>810300</v>
      </c>
      <c r="C1095" s="29" t="s">
        <v>2331</v>
      </c>
      <c r="D1095" s="15" t="s">
        <v>192</v>
      </c>
      <c r="E1095" s="187">
        <v>52</v>
      </c>
      <c r="F1095" s="187">
        <f t="shared" si="187"/>
        <v>5400000</v>
      </c>
      <c r="G1095" s="187">
        <f t="shared" si="188"/>
        <v>2380000</v>
      </c>
      <c r="H1095" s="187">
        <v>25</v>
      </c>
      <c r="I1095" s="187">
        <f t="shared" si="192"/>
        <v>7479000</v>
      </c>
      <c r="J1095" s="187">
        <f t="shared" si="193"/>
        <v>3040200</v>
      </c>
      <c r="K1095" s="187">
        <v>27</v>
      </c>
      <c r="L1095" s="187">
        <f t="shared" si="189"/>
        <v>5420200</v>
      </c>
      <c r="M1095" s="187">
        <f t="shared" si="190"/>
        <v>12879000</v>
      </c>
      <c r="N1095" s="187">
        <f t="shared" si="191"/>
        <v>9084860</v>
      </c>
      <c r="O1095" s="187">
        <v>0</v>
      </c>
      <c r="P1095" s="187">
        <f t="shared" si="194"/>
        <v>5250000</v>
      </c>
      <c r="Q1095" s="187">
        <f t="shared" si="195"/>
        <v>6480000</v>
      </c>
      <c r="R1095" s="187">
        <f t="shared" si="196"/>
        <v>11730000</v>
      </c>
      <c r="S1095" s="187">
        <f t="shared" si="197"/>
        <v>7935860</v>
      </c>
    </row>
    <row r="1096" spans="1:19" ht="97.5" x14ac:dyDescent="0.5">
      <c r="A1096" s="14" t="s">
        <v>49</v>
      </c>
      <c r="B1096" s="186">
        <v>810302</v>
      </c>
      <c r="C1096" s="29" t="s">
        <v>2332</v>
      </c>
      <c r="D1096" s="14" t="s">
        <v>192</v>
      </c>
      <c r="E1096" s="187">
        <v>69</v>
      </c>
      <c r="F1096" s="187">
        <f t="shared" si="187"/>
        <v>6912000</v>
      </c>
      <c r="G1096" s="187">
        <f t="shared" si="188"/>
        <v>3046400</v>
      </c>
      <c r="H1096" s="187">
        <v>32</v>
      </c>
      <c r="I1096" s="187">
        <f t="shared" si="192"/>
        <v>10249000</v>
      </c>
      <c r="J1096" s="187">
        <f t="shared" si="193"/>
        <v>4166200</v>
      </c>
      <c r="K1096" s="187">
        <v>37</v>
      </c>
      <c r="L1096" s="187">
        <f t="shared" si="189"/>
        <v>7212600</v>
      </c>
      <c r="M1096" s="187">
        <f t="shared" si="190"/>
        <v>17161000</v>
      </c>
      <c r="N1096" s="187">
        <f t="shared" si="191"/>
        <v>12112180</v>
      </c>
      <c r="O1096" s="187">
        <v>0</v>
      </c>
      <c r="P1096" s="187">
        <f t="shared" si="194"/>
        <v>6720000</v>
      </c>
      <c r="Q1096" s="187">
        <f t="shared" si="195"/>
        <v>8880000</v>
      </c>
      <c r="R1096" s="187">
        <f t="shared" si="196"/>
        <v>15600000</v>
      </c>
      <c r="S1096" s="187">
        <f t="shared" si="197"/>
        <v>10551180</v>
      </c>
    </row>
    <row r="1097" spans="1:19" ht="97.5" x14ac:dyDescent="0.5">
      <c r="A1097" s="14" t="s">
        <v>49</v>
      </c>
      <c r="B1097" s="186">
        <v>810304</v>
      </c>
      <c r="C1097" s="29" t="s">
        <v>2333</v>
      </c>
      <c r="D1097" s="14" t="s">
        <v>192</v>
      </c>
      <c r="E1097" s="187">
        <v>88</v>
      </c>
      <c r="F1097" s="187">
        <f t="shared" si="187"/>
        <v>8640000</v>
      </c>
      <c r="G1097" s="187">
        <f t="shared" si="188"/>
        <v>3808000</v>
      </c>
      <c r="H1097" s="187">
        <v>40</v>
      </c>
      <c r="I1097" s="187">
        <f t="shared" si="192"/>
        <v>13296000</v>
      </c>
      <c r="J1097" s="187">
        <f t="shared" si="193"/>
        <v>5404800</v>
      </c>
      <c r="K1097" s="187">
        <v>48</v>
      </c>
      <c r="L1097" s="187">
        <f t="shared" si="189"/>
        <v>9212800</v>
      </c>
      <c r="M1097" s="187">
        <f t="shared" si="190"/>
        <v>21936000</v>
      </c>
      <c r="N1097" s="187">
        <f t="shared" si="191"/>
        <v>15487040</v>
      </c>
      <c r="O1097" s="187">
        <v>0</v>
      </c>
      <c r="P1097" s="187">
        <f t="shared" si="194"/>
        <v>8400000</v>
      </c>
      <c r="Q1097" s="187">
        <f t="shared" si="195"/>
        <v>11520000</v>
      </c>
      <c r="R1097" s="187">
        <f t="shared" si="196"/>
        <v>19920000</v>
      </c>
      <c r="S1097" s="187">
        <f t="shared" si="197"/>
        <v>13471040</v>
      </c>
    </row>
    <row r="1098" spans="1:19" ht="97.5" x14ac:dyDescent="0.5">
      <c r="A1098" s="14" t="s">
        <v>49</v>
      </c>
      <c r="B1098" s="186">
        <v>810306</v>
      </c>
      <c r="C1098" s="29" t="s">
        <v>2334</v>
      </c>
      <c r="D1098" s="14" t="s">
        <v>192</v>
      </c>
      <c r="E1098" s="187">
        <v>104</v>
      </c>
      <c r="F1098" s="187">
        <f t="shared" si="187"/>
        <v>9720000</v>
      </c>
      <c r="G1098" s="187">
        <f t="shared" si="188"/>
        <v>4284000</v>
      </c>
      <c r="H1098" s="187">
        <v>45</v>
      </c>
      <c r="I1098" s="187">
        <f t="shared" si="192"/>
        <v>16343000</v>
      </c>
      <c r="J1098" s="187">
        <f t="shared" si="193"/>
        <v>6643400</v>
      </c>
      <c r="K1098" s="187">
        <v>59</v>
      </c>
      <c r="L1098" s="187">
        <f t="shared" si="189"/>
        <v>10927400</v>
      </c>
      <c r="M1098" s="187">
        <f t="shared" si="190"/>
        <v>26063000</v>
      </c>
      <c r="N1098" s="187">
        <f t="shared" si="191"/>
        <v>18413820</v>
      </c>
      <c r="O1098" s="187">
        <v>0</v>
      </c>
      <c r="P1098" s="187">
        <f t="shared" si="194"/>
        <v>9450000</v>
      </c>
      <c r="Q1098" s="187">
        <f t="shared" si="195"/>
        <v>14160000</v>
      </c>
      <c r="R1098" s="187">
        <f t="shared" si="196"/>
        <v>23610000</v>
      </c>
      <c r="S1098" s="187">
        <f t="shared" si="197"/>
        <v>15960820</v>
      </c>
    </row>
    <row r="1099" spans="1:19" ht="97.5" x14ac:dyDescent="0.5">
      <c r="A1099" s="14" t="s">
        <v>2103</v>
      </c>
      <c r="B1099" s="186">
        <v>810308</v>
      </c>
      <c r="C1099" s="29" t="s">
        <v>2335</v>
      </c>
      <c r="D1099" s="14" t="s">
        <v>192</v>
      </c>
      <c r="E1099" s="187">
        <v>42</v>
      </c>
      <c r="F1099" s="187">
        <f t="shared" si="187"/>
        <v>4320000</v>
      </c>
      <c r="G1099" s="187">
        <f t="shared" si="188"/>
        <v>1904000</v>
      </c>
      <c r="H1099" s="187">
        <v>20</v>
      </c>
      <c r="I1099" s="187">
        <f t="shared" si="192"/>
        <v>6094000</v>
      </c>
      <c r="J1099" s="187">
        <f t="shared" si="193"/>
        <v>2477200</v>
      </c>
      <c r="K1099" s="187">
        <v>22</v>
      </c>
      <c r="L1099" s="187">
        <f t="shared" si="189"/>
        <v>4381200</v>
      </c>
      <c r="M1099" s="187">
        <f t="shared" si="190"/>
        <v>10414000</v>
      </c>
      <c r="N1099" s="187">
        <f t="shared" si="191"/>
        <v>7347160</v>
      </c>
      <c r="O1099" s="187">
        <v>0</v>
      </c>
      <c r="P1099" s="187">
        <f t="shared" si="194"/>
        <v>4200000</v>
      </c>
      <c r="Q1099" s="187">
        <f t="shared" si="195"/>
        <v>5280000</v>
      </c>
      <c r="R1099" s="187">
        <f t="shared" si="196"/>
        <v>9480000</v>
      </c>
      <c r="S1099" s="187">
        <f t="shared" si="197"/>
        <v>6413160</v>
      </c>
    </row>
    <row r="1100" spans="1:19" ht="214.5" x14ac:dyDescent="0.5">
      <c r="A1100" s="14" t="s">
        <v>2103</v>
      </c>
      <c r="B1100" s="186">
        <v>810310</v>
      </c>
      <c r="C1100" s="29" t="s">
        <v>2336</v>
      </c>
      <c r="D1100" s="14" t="s">
        <v>2104</v>
      </c>
      <c r="E1100" s="187">
        <v>26</v>
      </c>
      <c r="F1100" s="187">
        <f t="shared" si="187"/>
        <v>2160000</v>
      </c>
      <c r="G1100" s="187">
        <f t="shared" si="188"/>
        <v>952000</v>
      </c>
      <c r="H1100" s="187">
        <v>10</v>
      </c>
      <c r="I1100" s="187">
        <f t="shared" si="192"/>
        <v>4432000</v>
      </c>
      <c r="J1100" s="187">
        <f t="shared" si="193"/>
        <v>1801600</v>
      </c>
      <c r="K1100" s="187">
        <v>16</v>
      </c>
      <c r="L1100" s="187">
        <f t="shared" si="189"/>
        <v>2753600</v>
      </c>
      <c r="M1100" s="187">
        <f t="shared" si="190"/>
        <v>6592000</v>
      </c>
      <c r="N1100" s="187">
        <f t="shared" si="191"/>
        <v>4664480</v>
      </c>
      <c r="O1100" s="187">
        <v>0</v>
      </c>
      <c r="P1100" s="187">
        <f t="shared" si="194"/>
        <v>2100000</v>
      </c>
      <c r="Q1100" s="187">
        <f t="shared" si="195"/>
        <v>3840000</v>
      </c>
      <c r="R1100" s="187">
        <f t="shared" si="196"/>
        <v>5940000</v>
      </c>
      <c r="S1100" s="187">
        <f t="shared" si="197"/>
        <v>4012480</v>
      </c>
    </row>
    <row r="1101" spans="1:19" ht="39" x14ac:dyDescent="0.5">
      <c r="A1101" s="14" t="s">
        <v>16</v>
      </c>
      <c r="B1101" s="186">
        <v>810320</v>
      </c>
      <c r="C1101" s="15" t="s">
        <v>2105</v>
      </c>
      <c r="D1101" s="14"/>
      <c r="E1101" s="187">
        <v>18</v>
      </c>
      <c r="F1101" s="187">
        <f t="shared" si="187"/>
        <v>1296000</v>
      </c>
      <c r="G1101" s="187">
        <f t="shared" si="188"/>
        <v>571200</v>
      </c>
      <c r="H1101" s="187">
        <v>6</v>
      </c>
      <c r="I1101" s="187">
        <f t="shared" si="192"/>
        <v>3324000</v>
      </c>
      <c r="J1101" s="187">
        <f t="shared" si="193"/>
        <v>1351200</v>
      </c>
      <c r="K1101" s="187">
        <v>12</v>
      </c>
      <c r="L1101" s="187">
        <f t="shared" si="189"/>
        <v>1922400</v>
      </c>
      <c r="M1101" s="187">
        <f t="shared" si="190"/>
        <v>4620000</v>
      </c>
      <c r="N1101" s="187">
        <f t="shared" si="191"/>
        <v>3274320</v>
      </c>
      <c r="O1101" s="187">
        <v>0</v>
      </c>
      <c r="P1101" s="187">
        <f t="shared" si="194"/>
        <v>1260000</v>
      </c>
      <c r="Q1101" s="187">
        <f t="shared" si="195"/>
        <v>2880000</v>
      </c>
      <c r="R1101" s="187">
        <f t="shared" si="196"/>
        <v>4140000</v>
      </c>
      <c r="S1101" s="187">
        <f t="shared" si="197"/>
        <v>2794320</v>
      </c>
    </row>
    <row r="1102" spans="1:19" ht="97.5" x14ac:dyDescent="0.5">
      <c r="A1102" s="14" t="s">
        <v>16</v>
      </c>
      <c r="B1102" s="186">
        <v>810322</v>
      </c>
      <c r="C1102" s="15" t="s">
        <v>2106</v>
      </c>
      <c r="D1102" s="14"/>
      <c r="E1102" s="187">
        <v>25</v>
      </c>
      <c r="F1102" s="187">
        <f t="shared" si="187"/>
        <v>1728000</v>
      </c>
      <c r="G1102" s="187">
        <f t="shared" si="188"/>
        <v>761600</v>
      </c>
      <c r="H1102" s="187">
        <v>8</v>
      </c>
      <c r="I1102" s="187">
        <f t="shared" si="192"/>
        <v>4709000</v>
      </c>
      <c r="J1102" s="187">
        <f t="shared" si="193"/>
        <v>1914200</v>
      </c>
      <c r="K1102" s="187">
        <v>17</v>
      </c>
      <c r="L1102" s="187">
        <f t="shared" si="189"/>
        <v>2675800</v>
      </c>
      <c r="M1102" s="187">
        <f t="shared" si="190"/>
        <v>6437000</v>
      </c>
      <c r="N1102" s="187">
        <f t="shared" si="191"/>
        <v>4563940</v>
      </c>
      <c r="O1102" s="187">
        <v>0</v>
      </c>
      <c r="P1102" s="187">
        <f t="shared" si="194"/>
        <v>1680000</v>
      </c>
      <c r="Q1102" s="187">
        <f t="shared" si="195"/>
        <v>4080000</v>
      </c>
      <c r="R1102" s="187">
        <f t="shared" si="196"/>
        <v>5760000</v>
      </c>
      <c r="S1102" s="187">
        <f t="shared" si="197"/>
        <v>3886940</v>
      </c>
    </row>
    <row r="1103" spans="1:19" ht="19.5" x14ac:dyDescent="0.5">
      <c r="A1103" s="14" t="s">
        <v>16</v>
      </c>
      <c r="B1103" s="186">
        <v>810324</v>
      </c>
      <c r="C1103" s="15" t="s">
        <v>2107</v>
      </c>
      <c r="D1103" s="14"/>
      <c r="E1103" s="187">
        <v>25</v>
      </c>
      <c r="F1103" s="187">
        <f t="shared" si="187"/>
        <v>1728000</v>
      </c>
      <c r="G1103" s="187">
        <f t="shared" si="188"/>
        <v>761600</v>
      </c>
      <c r="H1103" s="187">
        <v>8</v>
      </c>
      <c r="I1103" s="187">
        <f t="shared" si="192"/>
        <v>4709000</v>
      </c>
      <c r="J1103" s="187">
        <f t="shared" si="193"/>
        <v>1914200</v>
      </c>
      <c r="K1103" s="187">
        <v>17</v>
      </c>
      <c r="L1103" s="187">
        <f t="shared" si="189"/>
        <v>2675800</v>
      </c>
      <c r="M1103" s="187">
        <f t="shared" si="190"/>
        <v>6437000</v>
      </c>
      <c r="N1103" s="187">
        <f t="shared" si="191"/>
        <v>4563940</v>
      </c>
      <c r="O1103" s="187">
        <v>0</v>
      </c>
      <c r="P1103" s="187">
        <f t="shared" si="194"/>
        <v>1680000</v>
      </c>
      <c r="Q1103" s="187">
        <f t="shared" si="195"/>
        <v>4080000</v>
      </c>
      <c r="R1103" s="187">
        <f t="shared" si="196"/>
        <v>5760000</v>
      </c>
      <c r="S1103" s="187">
        <f t="shared" si="197"/>
        <v>3886940</v>
      </c>
    </row>
    <row r="1104" spans="1:19" ht="19.5" x14ac:dyDescent="0.5">
      <c r="A1104" s="14" t="s">
        <v>16</v>
      </c>
      <c r="B1104" s="186">
        <v>810326</v>
      </c>
      <c r="C1104" s="15" t="s">
        <v>2108</v>
      </c>
      <c r="D1104" s="14"/>
      <c r="E1104" s="187">
        <v>25</v>
      </c>
      <c r="F1104" s="187">
        <f t="shared" si="187"/>
        <v>1728000</v>
      </c>
      <c r="G1104" s="187">
        <f t="shared" si="188"/>
        <v>761600</v>
      </c>
      <c r="H1104" s="187">
        <v>8</v>
      </c>
      <c r="I1104" s="187">
        <f t="shared" si="192"/>
        <v>4709000</v>
      </c>
      <c r="J1104" s="187">
        <f t="shared" si="193"/>
        <v>1914200</v>
      </c>
      <c r="K1104" s="187">
        <v>17</v>
      </c>
      <c r="L1104" s="187">
        <f t="shared" si="189"/>
        <v>2675800</v>
      </c>
      <c r="M1104" s="187">
        <f t="shared" si="190"/>
        <v>6437000</v>
      </c>
      <c r="N1104" s="187">
        <f t="shared" si="191"/>
        <v>4563940</v>
      </c>
      <c r="O1104" s="187">
        <v>0</v>
      </c>
      <c r="P1104" s="187">
        <f t="shared" si="194"/>
        <v>1680000</v>
      </c>
      <c r="Q1104" s="187">
        <f t="shared" si="195"/>
        <v>4080000</v>
      </c>
      <c r="R1104" s="187">
        <f t="shared" si="196"/>
        <v>5760000</v>
      </c>
      <c r="S1104" s="187">
        <f t="shared" si="197"/>
        <v>3886940</v>
      </c>
    </row>
    <row r="1105" spans="1:20" ht="19.5" x14ac:dyDescent="0.5">
      <c r="A1105" s="14" t="s">
        <v>16</v>
      </c>
      <c r="B1105" s="186">
        <v>810328</v>
      </c>
      <c r="C1105" s="15" t="s">
        <v>2109</v>
      </c>
      <c r="D1105" s="14"/>
      <c r="E1105" s="187">
        <v>50</v>
      </c>
      <c r="F1105" s="187">
        <f t="shared" si="187"/>
        <v>3240000</v>
      </c>
      <c r="G1105" s="187">
        <f t="shared" si="188"/>
        <v>1428000</v>
      </c>
      <c r="H1105" s="187">
        <v>15</v>
      </c>
      <c r="I1105" s="187">
        <f t="shared" si="192"/>
        <v>9695000</v>
      </c>
      <c r="J1105" s="187">
        <f t="shared" si="193"/>
        <v>3941000</v>
      </c>
      <c r="K1105" s="187">
        <v>35</v>
      </c>
      <c r="L1105" s="187">
        <f t="shared" si="189"/>
        <v>5369000</v>
      </c>
      <c r="M1105" s="187">
        <f t="shared" si="190"/>
        <v>12935000</v>
      </c>
      <c r="N1105" s="187">
        <f t="shared" si="191"/>
        <v>9176700</v>
      </c>
      <c r="O1105" s="187">
        <v>0</v>
      </c>
      <c r="P1105" s="187">
        <f t="shared" si="194"/>
        <v>3150000</v>
      </c>
      <c r="Q1105" s="187">
        <f t="shared" si="195"/>
        <v>8400000</v>
      </c>
      <c r="R1105" s="187">
        <f t="shared" si="196"/>
        <v>11550000</v>
      </c>
      <c r="S1105" s="187">
        <f t="shared" si="197"/>
        <v>7791700</v>
      </c>
    </row>
    <row r="1106" spans="1:20" ht="19.5" x14ac:dyDescent="0.5">
      <c r="A1106" s="14" t="s">
        <v>16</v>
      </c>
      <c r="B1106" s="186">
        <v>810330</v>
      </c>
      <c r="C1106" s="15" t="s">
        <v>2110</v>
      </c>
      <c r="D1106" s="14"/>
      <c r="E1106" s="187">
        <v>48</v>
      </c>
      <c r="F1106" s="187">
        <f t="shared" si="187"/>
        <v>3024000</v>
      </c>
      <c r="G1106" s="187">
        <f t="shared" si="188"/>
        <v>1332800</v>
      </c>
      <c r="H1106" s="187">
        <v>14</v>
      </c>
      <c r="I1106" s="187">
        <f t="shared" si="192"/>
        <v>9418000</v>
      </c>
      <c r="J1106" s="187">
        <f t="shared" si="193"/>
        <v>3828400</v>
      </c>
      <c r="K1106" s="187">
        <v>34</v>
      </c>
      <c r="L1106" s="187">
        <f t="shared" si="189"/>
        <v>5161200</v>
      </c>
      <c r="M1106" s="187">
        <f t="shared" si="190"/>
        <v>12442000</v>
      </c>
      <c r="N1106" s="187">
        <f t="shared" si="191"/>
        <v>8829160</v>
      </c>
      <c r="O1106" s="187">
        <v>0</v>
      </c>
      <c r="P1106" s="187">
        <f t="shared" si="194"/>
        <v>2940000</v>
      </c>
      <c r="Q1106" s="187">
        <f t="shared" si="195"/>
        <v>8160000</v>
      </c>
      <c r="R1106" s="187">
        <f t="shared" si="196"/>
        <v>11100000</v>
      </c>
      <c r="S1106" s="187">
        <f t="shared" si="197"/>
        <v>7487160</v>
      </c>
    </row>
    <row r="1107" spans="1:20" ht="19.5" x14ac:dyDescent="0.5">
      <c r="A1107" s="14" t="s">
        <v>16</v>
      </c>
      <c r="B1107" s="186">
        <v>810332</v>
      </c>
      <c r="C1107" s="15" t="s">
        <v>2111</v>
      </c>
      <c r="D1107" s="14"/>
      <c r="E1107" s="187">
        <v>48</v>
      </c>
      <c r="F1107" s="187">
        <f t="shared" si="187"/>
        <v>3024000</v>
      </c>
      <c r="G1107" s="187">
        <f t="shared" si="188"/>
        <v>1332800</v>
      </c>
      <c r="H1107" s="187">
        <v>14</v>
      </c>
      <c r="I1107" s="187">
        <f t="shared" si="192"/>
        <v>9418000</v>
      </c>
      <c r="J1107" s="187">
        <f t="shared" si="193"/>
        <v>3828400</v>
      </c>
      <c r="K1107" s="187">
        <v>34</v>
      </c>
      <c r="L1107" s="187">
        <f t="shared" si="189"/>
        <v>5161200</v>
      </c>
      <c r="M1107" s="187">
        <f t="shared" si="190"/>
        <v>12442000</v>
      </c>
      <c r="N1107" s="187">
        <f t="shared" si="191"/>
        <v>8829160</v>
      </c>
      <c r="O1107" s="187">
        <v>0</v>
      </c>
      <c r="P1107" s="187">
        <f t="shared" si="194"/>
        <v>2940000</v>
      </c>
      <c r="Q1107" s="187">
        <f t="shared" si="195"/>
        <v>8160000</v>
      </c>
      <c r="R1107" s="187">
        <f t="shared" si="196"/>
        <v>11100000</v>
      </c>
      <c r="S1107" s="187">
        <f t="shared" si="197"/>
        <v>7487160</v>
      </c>
    </row>
    <row r="1108" spans="1:20" ht="58.5" x14ac:dyDescent="0.5">
      <c r="A1108" s="14" t="s">
        <v>16</v>
      </c>
      <c r="B1108" s="186">
        <v>810334</v>
      </c>
      <c r="C1108" s="15" t="s">
        <v>2112</v>
      </c>
      <c r="D1108" s="14"/>
      <c r="E1108" s="187">
        <v>48</v>
      </c>
      <c r="F1108" s="187">
        <f t="shared" si="187"/>
        <v>3024000</v>
      </c>
      <c r="G1108" s="187">
        <f t="shared" si="188"/>
        <v>1332800</v>
      </c>
      <c r="H1108" s="187">
        <v>14</v>
      </c>
      <c r="I1108" s="187">
        <f t="shared" si="192"/>
        <v>9418000</v>
      </c>
      <c r="J1108" s="187">
        <f t="shared" si="193"/>
        <v>3828400</v>
      </c>
      <c r="K1108" s="187">
        <v>34</v>
      </c>
      <c r="L1108" s="187">
        <f t="shared" si="189"/>
        <v>5161200</v>
      </c>
      <c r="M1108" s="187">
        <f t="shared" si="190"/>
        <v>12442000</v>
      </c>
      <c r="N1108" s="187">
        <f t="shared" si="191"/>
        <v>8829160</v>
      </c>
      <c r="O1108" s="187">
        <v>0</v>
      </c>
      <c r="P1108" s="187">
        <f t="shared" si="194"/>
        <v>2940000</v>
      </c>
      <c r="Q1108" s="187">
        <f t="shared" si="195"/>
        <v>8160000</v>
      </c>
      <c r="R1108" s="187">
        <f t="shared" si="196"/>
        <v>11100000</v>
      </c>
      <c r="S1108" s="187">
        <f t="shared" si="197"/>
        <v>7487160</v>
      </c>
    </row>
    <row r="1109" spans="1:20" ht="39" x14ac:dyDescent="0.5">
      <c r="A1109" s="14" t="s">
        <v>16</v>
      </c>
      <c r="B1109" s="186">
        <v>810336</v>
      </c>
      <c r="C1109" s="15" t="s">
        <v>2113</v>
      </c>
      <c r="D1109" s="14"/>
      <c r="E1109" s="187">
        <v>32</v>
      </c>
      <c r="F1109" s="187">
        <f t="shared" si="187"/>
        <v>2808000</v>
      </c>
      <c r="G1109" s="187">
        <f t="shared" si="188"/>
        <v>1237600</v>
      </c>
      <c r="H1109" s="187">
        <v>13</v>
      </c>
      <c r="I1109" s="187">
        <f t="shared" si="192"/>
        <v>5263000</v>
      </c>
      <c r="J1109" s="187">
        <f t="shared" si="193"/>
        <v>2139400</v>
      </c>
      <c r="K1109" s="187">
        <v>19</v>
      </c>
      <c r="L1109" s="187">
        <f t="shared" si="189"/>
        <v>3377000</v>
      </c>
      <c r="M1109" s="187">
        <f t="shared" si="190"/>
        <v>8071000</v>
      </c>
      <c r="N1109" s="187">
        <f t="shared" si="191"/>
        <v>5707100</v>
      </c>
      <c r="O1109" s="187">
        <v>0</v>
      </c>
      <c r="P1109" s="187">
        <f t="shared" si="194"/>
        <v>2730000</v>
      </c>
      <c r="Q1109" s="187">
        <f t="shared" si="195"/>
        <v>4560000</v>
      </c>
      <c r="R1109" s="187">
        <f t="shared" si="196"/>
        <v>7290000</v>
      </c>
      <c r="S1109" s="187">
        <f t="shared" si="197"/>
        <v>4926100</v>
      </c>
    </row>
    <row r="1110" spans="1:20" ht="39" x14ac:dyDescent="0.5">
      <c r="A1110" s="14" t="s">
        <v>31</v>
      </c>
      <c r="B1110" s="186">
        <v>810338</v>
      </c>
      <c r="C1110" s="15" t="s">
        <v>2114</v>
      </c>
      <c r="D1110" s="14"/>
      <c r="E1110" s="187">
        <v>11</v>
      </c>
      <c r="F1110" s="187">
        <f t="shared" si="187"/>
        <v>1944000</v>
      </c>
      <c r="G1110" s="187">
        <f t="shared" si="188"/>
        <v>856800</v>
      </c>
      <c r="H1110" s="187">
        <v>9</v>
      </c>
      <c r="I1110" s="187">
        <f t="shared" si="192"/>
        <v>554000</v>
      </c>
      <c r="J1110" s="187">
        <f t="shared" si="193"/>
        <v>225200</v>
      </c>
      <c r="K1110" s="187">
        <v>2</v>
      </c>
      <c r="L1110" s="187">
        <f t="shared" si="189"/>
        <v>1082000</v>
      </c>
      <c r="M1110" s="187">
        <f t="shared" si="190"/>
        <v>2498000</v>
      </c>
      <c r="N1110" s="187">
        <f t="shared" si="191"/>
        <v>1740600</v>
      </c>
      <c r="O1110" s="187">
        <v>0</v>
      </c>
      <c r="P1110" s="187">
        <f t="shared" si="194"/>
        <v>1890000</v>
      </c>
      <c r="Q1110" s="187">
        <f t="shared" si="195"/>
        <v>480000</v>
      </c>
      <c r="R1110" s="187">
        <f t="shared" si="196"/>
        <v>2370000</v>
      </c>
      <c r="S1110" s="187">
        <f t="shared" si="197"/>
        <v>1612600</v>
      </c>
    </row>
    <row r="1111" spans="1:20" ht="136.5" x14ac:dyDescent="0.5">
      <c r="A1111" s="14" t="s">
        <v>31</v>
      </c>
      <c r="B1111" s="186">
        <v>810340</v>
      </c>
      <c r="C1111" s="15" t="s">
        <v>2115</v>
      </c>
      <c r="D1111" s="14"/>
      <c r="E1111" s="187">
        <v>10</v>
      </c>
      <c r="F1111" s="187">
        <f t="shared" si="187"/>
        <v>432000</v>
      </c>
      <c r="G1111" s="187">
        <f t="shared" si="188"/>
        <v>190400</v>
      </c>
      <c r="H1111" s="187">
        <v>2</v>
      </c>
      <c r="I1111" s="187">
        <f t="shared" si="192"/>
        <v>2216000</v>
      </c>
      <c r="J1111" s="187">
        <f t="shared" si="193"/>
        <v>900800</v>
      </c>
      <c r="K1111" s="187">
        <v>8</v>
      </c>
      <c r="L1111" s="187">
        <f t="shared" si="189"/>
        <v>1091200</v>
      </c>
      <c r="M1111" s="187">
        <f t="shared" si="190"/>
        <v>2648000</v>
      </c>
      <c r="N1111" s="187">
        <f t="shared" si="191"/>
        <v>1884160</v>
      </c>
      <c r="O1111" s="187">
        <v>0</v>
      </c>
      <c r="P1111" s="187">
        <f t="shared" si="194"/>
        <v>420000</v>
      </c>
      <c r="Q1111" s="187">
        <f t="shared" si="195"/>
        <v>1920000</v>
      </c>
      <c r="R1111" s="187">
        <f t="shared" si="196"/>
        <v>2340000</v>
      </c>
      <c r="S1111" s="187">
        <f t="shared" si="197"/>
        <v>1576160</v>
      </c>
    </row>
    <row r="1112" spans="1:20" ht="39" x14ac:dyDescent="0.5">
      <c r="A1112" s="14" t="s">
        <v>16</v>
      </c>
      <c r="B1112" s="186">
        <v>810342</v>
      </c>
      <c r="C1112" s="15" t="s">
        <v>2116</v>
      </c>
      <c r="D1112" s="14" t="s">
        <v>2117</v>
      </c>
      <c r="E1112" s="187">
        <v>18</v>
      </c>
      <c r="F1112" s="187">
        <f t="shared" si="187"/>
        <v>1296000</v>
      </c>
      <c r="G1112" s="187">
        <f t="shared" si="188"/>
        <v>571200</v>
      </c>
      <c r="H1112" s="187">
        <v>6</v>
      </c>
      <c r="I1112" s="187">
        <f t="shared" si="192"/>
        <v>3324000</v>
      </c>
      <c r="J1112" s="187">
        <f t="shared" si="193"/>
        <v>1351200</v>
      </c>
      <c r="K1112" s="187">
        <v>12</v>
      </c>
      <c r="L1112" s="187">
        <f t="shared" si="189"/>
        <v>1922400</v>
      </c>
      <c r="M1112" s="187">
        <f t="shared" si="190"/>
        <v>4620000</v>
      </c>
      <c r="N1112" s="187">
        <f t="shared" si="191"/>
        <v>3274320</v>
      </c>
      <c r="O1112" s="187">
        <v>0</v>
      </c>
      <c r="P1112" s="187">
        <f t="shared" si="194"/>
        <v>1260000</v>
      </c>
      <c r="Q1112" s="187">
        <f t="shared" si="195"/>
        <v>2880000</v>
      </c>
      <c r="R1112" s="187">
        <f t="shared" si="196"/>
        <v>4140000</v>
      </c>
      <c r="S1112" s="187">
        <f t="shared" si="197"/>
        <v>2794320</v>
      </c>
    </row>
    <row r="1113" spans="1:20" ht="39" x14ac:dyDescent="0.5">
      <c r="A1113" s="14" t="s">
        <v>16</v>
      </c>
      <c r="B1113" s="186">
        <v>810344</v>
      </c>
      <c r="C1113" s="15" t="s">
        <v>2118</v>
      </c>
      <c r="D1113" s="14"/>
      <c r="E1113" s="187">
        <v>18</v>
      </c>
      <c r="F1113" s="187">
        <f t="shared" si="187"/>
        <v>1296000</v>
      </c>
      <c r="G1113" s="187">
        <f t="shared" si="188"/>
        <v>571200</v>
      </c>
      <c r="H1113" s="187">
        <v>6</v>
      </c>
      <c r="I1113" s="187">
        <f t="shared" si="192"/>
        <v>3324000</v>
      </c>
      <c r="J1113" s="187">
        <f t="shared" si="193"/>
        <v>1351200</v>
      </c>
      <c r="K1113" s="187">
        <v>12</v>
      </c>
      <c r="L1113" s="187">
        <f t="shared" si="189"/>
        <v>1922400</v>
      </c>
      <c r="M1113" s="187">
        <f t="shared" si="190"/>
        <v>4620000</v>
      </c>
      <c r="N1113" s="187">
        <f t="shared" si="191"/>
        <v>3274320</v>
      </c>
      <c r="O1113" s="187">
        <v>0</v>
      </c>
      <c r="P1113" s="187">
        <f t="shared" si="194"/>
        <v>1260000</v>
      </c>
      <c r="Q1113" s="187">
        <f t="shared" si="195"/>
        <v>2880000</v>
      </c>
      <c r="R1113" s="187">
        <f t="shared" si="196"/>
        <v>4140000</v>
      </c>
      <c r="S1113" s="187">
        <f t="shared" si="197"/>
        <v>2794320</v>
      </c>
    </row>
    <row r="1114" spans="1:20" ht="214.5" x14ac:dyDescent="0.5">
      <c r="A1114" s="14" t="s">
        <v>16</v>
      </c>
      <c r="B1114" s="186">
        <v>810346</v>
      </c>
      <c r="C1114" s="15" t="s">
        <v>2119</v>
      </c>
      <c r="D1114" s="14" t="s">
        <v>2120</v>
      </c>
      <c r="E1114" s="187">
        <v>25</v>
      </c>
      <c r="F1114" s="187">
        <f t="shared" si="187"/>
        <v>1512000</v>
      </c>
      <c r="G1114" s="187">
        <f t="shared" si="188"/>
        <v>666400</v>
      </c>
      <c r="H1114" s="187">
        <v>7</v>
      </c>
      <c r="I1114" s="187">
        <f t="shared" si="192"/>
        <v>4986000</v>
      </c>
      <c r="J1114" s="187">
        <f t="shared" si="193"/>
        <v>2026800</v>
      </c>
      <c r="K1114" s="187">
        <v>18</v>
      </c>
      <c r="L1114" s="187">
        <f t="shared" si="189"/>
        <v>2693200</v>
      </c>
      <c r="M1114" s="187">
        <f t="shared" si="190"/>
        <v>6498000</v>
      </c>
      <c r="N1114" s="187">
        <f t="shared" si="191"/>
        <v>4612760</v>
      </c>
      <c r="O1114" s="187">
        <v>0</v>
      </c>
      <c r="P1114" s="187">
        <f t="shared" si="194"/>
        <v>1470000</v>
      </c>
      <c r="Q1114" s="187">
        <f t="shared" si="195"/>
        <v>4320000</v>
      </c>
      <c r="R1114" s="187">
        <f t="shared" si="196"/>
        <v>5790000</v>
      </c>
      <c r="S1114" s="187">
        <f t="shared" si="197"/>
        <v>3904760</v>
      </c>
    </row>
    <row r="1115" spans="1:20" ht="97.5" x14ac:dyDescent="0.5">
      <c r="A1115" s="128" t="s">
        <v>49</v>
      </c>
      <c r="B1115" s="190">
        <v>810348</v>
      </c>
      <c r="C1115" s="129" t="s">
        <v>2337</v>
      </c>
      <c r="D1115" s="128" t="s">
        <v>192</v>
      </c>
      <c r="E1115" s="191">
        <v>17</v>
      </c>
      <c r="F1115" s="191">
        <f t="shared" si="187"/>
        <v>864000</v>
      </c>
      <c r="G1115" s="191">
        <f t="shared" si="188"/>
        <v>380800</v>
      </c>
      <c r="H1115" s="191">
        <v>4</v>
      </c>
      <c r="I1115" s="191">
        <f t="shared" si="192"/>
        <v>3601000</v>
      </c>
      <c r="J1115" s="191">
        <f t="shared" si="193"/>
        <v>1463800</v>
      </c>
      <c r="K1115" s="191">
        <v>13</v>
      </c>
      <c r="L1115" s="191">
        <f t="shared" si="189"/>
        <v>1844600</v>
      </c>
      <c r="M1115" s="191">
        <f t="shared" si="190"/>
        <v>4465000</v>
      </c>
      <c r="N1115" s="191">
        <f t="shared" si="191"/>
        <v>3173780</v>
      </c>
      <c r="O1115" s="191">
        <v>0</v>
      </c>
      <c r="P1115" s="191">
        <f t="shared" si="194"/>
        <v>840000</v>
      </c>
      <c r="Q1115" s="191">
        <f t="shared" si="195"/>
        <v>3120000</v>
      </c>
      <c r="R1115" s="191">
        <f t="shared" si="196"/>
        <v>3960000</v>
      </c>
      <c r="S1115" s="191">
        <f t="shared" si="197"/>
        <v>2668780</v>
      </c>
      <c r="T1115" s="180">
        <v>10380000</v>
      </c>
    </row>
    <row r="1116" spans="1:20" ht="19.5" x14ac:dyDescent="0.5">
      <c r="A1116" s="14" t="s">
        <v>31</v>
      </c>
      <c r="B1116" s="186">
        <v>810360</v>
      </c>
      <c r="C1116" s="15" t="s">
        <v>2121</v>
      </c>
      <c r="D1116" s="14"/>
      <c r="E1116" s="187">
        <v>6</v>
      </c>
      <c r="F1116" s="187">
        <f t="shared" si="187"/>
        <v>324000</v>
      </c>
      <c r="G1116" s="187">
        <f t="shared" si="188"/>
        <v>142800</v>
      </c>
      <c r="H1116" s="187">
        <v>1.5</v>
      </c>
      <c r="I1116" s="187">
        <f t="shared" si="192"/>
        <v>1246500</v>
      </c>
      <c r="J1116" s="187">
        <f t="shared" si="193"/>
        <v>506700</v>
      </c>
      <c r="K1116" s="187">
        <v>4.5</v>
      </c>
      <c r="L1116" s="187">
        <f t="shared" si="189"/>
        <v>649500</v>
      </c>
      <c r="M1116" s="187">
        <f t="shared" si="190"/>
        <v>1570500</v>
      </c>
      <c r="N1116" s="187">
        <f t="shared" si="191"/>
        <v>1115850</v>
      </c>
      <c r="O1116" s="187">
        <v>0</v>
      </c>
      <c r="P1116" s="187">
        <f t="shared" si="194"/>
        <v>315000</v>
      </c>
      <c r="Q1116" s="187">
        <f t="shared" si="195"/>
        <v>1080000</v>
      </c>
      <c r="R1116" s="187">
        <f t="shared" si="196"/>
        <v>1395000</v>
      </c>
      <c r="S1116" s="187">
        <f t="shared" si="197"/>
        <v>940350</v>
      </c>
    </row>
    <row r="1117" spans="1:20" ht="19.5" x14ac:dyDescent="0.5">
      <c r="A1117" s="14" t="s">
        <v>49</v>
      </c>
      <c r="B1117" s="186">
        <v>810370</v>
      </c>
      <c r="C1117" s="15" t="s">
        <v>2122</v>
      </c>
      <c r="D1117" s="14"/>
      <c r="E1117" s="187">
        <v>150</v>
      </c>
      <c r="F1117" s="187">
        <f t="shared" si="187"/>
        <v>8640000</v>
      </c>
      <c r="G1117" s="187">
        <f t="shared" si="188"/>
        <v>3808000</v>
      </c>
      <c r="H1117" s="187">
        <v>40</v>
      </c>
      <c r="I1117" s="187">
        <f t="shared" si="192"/>
        <v>30470000</v>
      </c>
      <c r="J1117" s="187">
        <f t="shared" si="193"/>
        <v>12386000</v>
      </c>
      <c r="K1117" s="187">
        <v>110</v>
      </c>
      <c r="L1117" s="187">
        <f t="shared" si="189"/>
        <v>16194000</v>
      </c>
      <c r="M1117" s="187">
        <f t="shared" si="190"/>
        <v>39110000</v>
      </c>
      <c r="N1117" s="187">
        <f t="shared" si="191"/>
        <v>27774200</v>
      </c>
      <c r="O1117" s="187">
        <v>0</v>
      </c>
      <c r="P1117" s="187">
        <f t="shared" si="194"/>
        <v>8400000</v>
      </c>
      <c r="Q1117" s="187">
        <f t="shared" si="195"/>
        <v>26400000</v>
      </c>
      <c r="R1117" s="187">
        <f t="shared" si="196"/>
        <v>34800000</v>
      </c>
      <c r="S1117" s="187">
        <f t="shared" si="197"/>
        <v>23464200</v>
      </c>
    </row>
    <row r="1118" spans="1:20" ht="19.5" x14ac:dyDescent="0.5">
      <c r="A1118" s="14" t="s">
        <v>2103</v>
      </c>
      <c r="B1118" s="186">
        <v>810372</v>
      </c>
      <c r="C1118" s="15" t="s">
        <v>2123</v>
      </c>
      <c r="D1118" s="14"/>
      <c r="E1118" s="187">
        <v>25</v>
      </c>
      <c r="F1118" s="187">
        <f t="shared" si="187"/>
        <v>1728000</v>
      </c>
      <c r="G1118" s="187">
        <f t="shared" si="188"/>
        <v>761600</v>
      </c>
      <c r="H1118" s="187">
        <v>8</v>
      </c>
      <c r="I1118" s="187">
        <f t="shared" si="192"/>
        <v>4709000</v>
      </c>
      <c r="J1118" s="187">
        <f t="shared" si="193"/>
        <v>1914200</v>
      </c>
      <c r="K1118" s="187">
        <v>17</v>
      </c>
      <c r="L1118" s="187">
        <f t="shared" si="189"/>
        <v>2675800</v>
      </c>
      <c r="M1118" s="187">
        <f t="shared" si="190"/>
        <v>6437000</v>
      </c>
      <c r="N1118" s="187">
        <f t="shared" si="191"/>
        <v>4563940</v>
      </c>
      <c r="O1118" s="187">
        <v>0</v>
      </c>
      <c r="P1118" s="187">
        <f t="shared" si="194"/>
        <v>1680000</v>
      </c>
      <c r="Q1118" s="187">
        <f t="shared" si="195"/>
        <v>4080000</v>
      </c>
      <c r="R1118" s="187">
        <f t="shared" si="196"/>
        <v>5760000</v>
      </c>
      <c r="S1118" s="187">
        <f t="shared" si="197"/>
        <v>3886940</v>
      </c>
    </row>
    <row r="1119" spans="1:20" ht="39" x14ac:dyDescent="0.5">
      <c r="A1119" s="14" t="s">
        <v>49</v>
      </c>
      <c r="B1119" s="186">
        <v>810374</v>
      </c>
      <c r="C1119" s="15" t="s">
        <v>2124</v>
      </c>
      <c r="D1119" s="14"/>
      <c r="E1119" s="187">
        <v>75</v>
      </c>
      <c r="F1119" s="187">
        <f t="shared" si="187"/>
        <v>4320000</v>
      </c>
      <c r="G1119" s="187">
        <f t="shared" si="188"/>
        <v>1904000</v>
      </c>
      <c r="H1119" s="187">
        <v>20</v>
      </c>
      <c r="I1119" s="187">
        <f t="shared" si="192"/>
        <v>15235000</v>
      </c>
      <c r="J1119" s="187">
        <f t="shared" si="193"/>
        <v>6193000</v>
      </c>
      <c r="K1119" s="187">
        <v>55</v>
      </c>
      <c r="L1119" s="187">
        <f t="shared" si="189"/>
        <v>8097000</v>
      </c>
      <c r="M1119" s="187">
        <f t="shared" si="190"/>
        <v>19555000</v>
      </c>
      <c r="N1119" s="187">
        <f t="shared" si="191"/>
        <v>13887100</v>
      </c>
      <c r="O1119" s="187">
        <v>0</v>
      </c>
      <c r="P1119" s="187">
        <f t="shared" si="194"/>
        <v>4200000</v>
      </c>
      <c r="Q1119" s="187">
        <f t="shared" si="195"/>
        <v>13200000</v>
      </c>
      <c r="R1119" s="187">
        <f t="shared" si="196"/>
        <v>17400000</v>
      </c>
      <c r="S1119" s="187">
        <f t="shared" si="197"/>
        <v>11732100</v>
      </c>
    </row>
    <row r="1120" spans="1:20" ht="19.5" x14ac:dyDescent="0.5">
      <c r="A1120" s="14" t="s">
        <v>49</v>
      </c>
      <c r="B1120" s="186">
        <v>810376</v>
      </c>
      <c r="C1120" s="29" t="s">
        <v>2338</v>
      </c>
      <c r="D1120" s="14" t="s">
        <v>192</v>
      </c>
      <c r="E1120" s="187">
        <v>66</v>
      </c>
      <c r="F1120" s="187">
        <f t="shared" si="187"/>
        <v>6480000</v>
      </c>
      <c r="G1120" s="187">
        <f t="shared" si="188"/>
        <v>2856000</v>
      </c>
      <c r="H1120" s="187">
        <v>30</v>
      </c>
      <c r="I1120" s="187">
        <f t="shared" si="192"/>
        <v>9972000</v>
      </c>
      <c r="J1120" s="187">
        <f t="shared" si="193"/>
        <v>4053600</v>
      </c>
      <c r="K1120" s="187">
        <v>36</v>
      </c>
      <c r="L1120" s="187">
        <f t="shared" si="189"/>
        <v>6909600</v>
      </c>
      <c r="M1120" s="187">
        <f t="shared" si="190"/>
        <v>16452000</v>
      </c>
      <c r="N1120" s="187">
        <f t="shared" si="191"/>
        <v>11615280</v>
      </c>
      <c r="O1120" s="187">
        <v>0</v>
      </c>
      <c r="P1120" s="187">
        <f t="shared" si="194"/>
        <v>6300000</v>
      </c>
      <c r="Q1120" s="187">
        <f t="shared" si="195"/>
        <v>8640000</v>
      </c>
      <c r="R1120" s="187">
        <f t="shared" si="196"/>
        <v>14940000</v>
      </c>
      <c r="S1120" s="187">
        <f t="shared" si="197"/>
        <v>10103280</v>
      </c>
    </row>
    <row r="1121" spans="1:19" ht="214.5" x14ac:dyDescent="0.5">
      <c r="A1121" s="14" t="s">
        <v>49</v>
      </c>
      <c r="B1121" s="186">
        <v>810378</v>
      </c>
      <c r="C1121" s="29" t="s">
        <v>2339</v>
      </c>
      <c r="D1121" s="14" t="s">
        <v>2125</v>
      </c>
      <c r="E1121" s="187">
        <v>66</v>
      </c>
      <c r="F1121" s="187">
        <f t="shared" si="187"/>
        <v>6480000</v>
      </c>
      <c r="G1121" s="187">
        <f t="shared" si="188"/>
        <v>2856000</v>
      </c>
      <c r="H1121" s="187">
        <v>30</v>
      </c>
      <c r="I1121" s="187">
        <f t="shared" si="192"/>
        <v>9972000</v>
      </c>
      <c r="J1121" s="187">
        <f t="shared" si="193"/>
        <v>4053600</v>
      </c>
      <c r="K1121" s="187">
        <v>36</v>
      </c>
      <c r="L1121" s="187">
        <f t="shared" si="189"/>
        <v>6909600</v>
      </c>
      <c r="M1121" s="187">
        <f t="shared" si="190"/>
        <v>16452000</v>
      </c>
      <c r="N1121" s="187">
        <f t="shared" si="191"/>
        <v>11615280</v>
      </c>
      <c r="O1121" s="187">
        <v>0</v>
      </c>
      <c r="P1121" s="187">
        <f t="shared" si="194"/>
        <v>6300000</v>
      </c>
      <c r="Q1121" s="187">
        <f t="shared" si="195"/>
        <v>8640000</v>
      </c>
      <c r="R1121" s="187">
        <f t="shared" si="196"/>
        <v>14940000</v>
      </c>
      <c r="S1121" s="187">
        <f t="shared" si="197"/>
        <v>10103280</v>
      </c>
    </row>
    <row r="1122" spans="1:19" ht="39" x14ac:dyDescent="0.5">
      <c r="A1122" s="14" t="s">
        <v>2103</v>
      </c>
      <c r="B1122" s="186">
        <v>810380</v>
      </c>
      <c r="C1122" s="15" t="s">
        <v>2126</v>
      </c>
      <c r="D1122" s="14"/>
      <c r="E1122" s="187">
        <v>41</v>
      </c>
      <c r="F1122" s="187">
        <f t="shared" si="187"/>
        <v>2808000</v>
      </c>
      <c r="G1122" s="187">
        <f t="shared" si="188"/>
        <v>1237600</v>
      </c>
      <c r="H1122" s="187">
        <v>13</v>
      </c>
      <c r="I1122" s="187">
        <f t="shared" si="192"/>
        <v>7756000</v>
      </c>
      <c r="J1122" s="187">
        <f t="shared" si="193"/>
        <v>3152800</v>
      </c>
      <c r="K1122" s="187">
        <v>28</v>
      </c>
      <c r="L1122" s="187">
        <f t="shared" si="189"/>
        <v>4390400</v>
      </c>
      <c r="M1122" s="187">
        <f t="shared" si="190"/>
        <v>10564000</v>
      </c>
      <c r="N1122" s="187">
        <f t="shared" si="191"/>
        <v>7490720</v>
      </c>
      <c r="O1122" s="187">
        <v>0</v>
      </c>
      <c r="P1122" s="187">
        <f t="shared" si="194"/>
        <v>2730000</v>
      </c>
      <c r="Q1122" s="187">
        <f t="shared" si="195"/>
        <v>6720000</v>
      </c>
      <c r="R1122" s="187">
        <f t="shared" si="196"/>
        <v>9450000</v>
      </c>
      <c r="S1122" s="187">
        <f t="shared" si="197"/>
        <v>6376720</v>
      </c>
    </row>
    <row r="1123" spans="1:19" ht="97.5" x14ac:dyDescent="0.5">
      <c r="A1123" s="14" t="s">
        <v>49</v>
      </c>
      <c r="B1123" s="186">
        <v>810382</v>
      </c>
      <c r="C1123" s="29" t="s">
        <v>2340</v>
      </c>
      <c r="D1123" s="14" t="s">
        <v>192</v>
      </c>
      <c r="E1123" s="187">
        <v>25</v>
      </c>
      <c r="F1123" s="187">
        <f t="shared" si="187"/>
        <v>2592000</v>
      </c>
      <c r="G1123" s="187">
        <f t="shared" si="188"/>
        <v>1142400</v>
      </c>
      <c r="H1123" s="187">
        <v>12</v>
      </c>
      <c r="I1123" s="187">
        <f t="shared" si="192"/>
        <v>3601000</v>
      </c>
      <c r="J1123" s="187">
        <f t="shared" si="193"/>
        <v>1463800</v>
      </c>
      <c r="K1123" s="187">
        <v>13</v>
      </c>
      <c r="L1123" s="187">
        <f t="shared" si="189"/>
        <v>2606200</v>
      </c>
      <c r="M1123" s="187">
        <f t="shared" si="190"/>
        <v>6193000</v>
      </c>
      <c r="N1123" s="187">
        <f t="shared" si="191"/>
        <v>4368660</v>
      </c>
      <c r="O1123" s="187">
        <v>0</v>
      </c>
      <c r="P1123" s="187">
        <f t="shared" si="194"/>
        <v>2520000</v>
      </c>
      <c r="Q1123" s="187">
        <f t="shared" si="195"/>
        <v>3120000</v>
      </c>
      <c r="R1123" s="187">
        <f t="shared" si="196"/>
        <v>5640000</v>
      </c>
      <c r="S1123" s="187">
        <f t="shared" si="197"/>
        <v>3815660</v>
      </c>
    </row>
    <row r="1124" spans="1:19" ht="39" x14ac:dyDescent="0.5">
      <c r="A1124" s="14" t="s">
        <v>2103</v>
      </c>
      <c r="B1124" s="186">
        <v>810384</v>
      </c>
      <c r="C1124" s="15" t="s">
        <v>2127</v>
      </c>
      <c r="D1124" s="14"/>
      <c r="E1124" s="187">
        <v>55</v>
      </c>
      <c r="F1124" s="187">
        <f t="shared" si="187"/>
        <v>3672000</v>
      </c>
      <c r="G1124" s="187">
        <f t="shared" si="188"/>
        <v>1618400</v>
      </c>
      <c r="H1124" s="187">
        <v>17</v>
      </c>
      <c r="I1124" s="187">
        <f t="shared" si="192"/>
        <v>10526000</v>
      </c>
      <c r="J1124" s="187">
        <f t="shared" si="193"/>
        <v>4278800</v>
      </c>
      <c r="K1124" s="187">
        <v>38</v>
      </c>
      <c r="L1124" s="187">
        <f t="shared" si="189"/>
        <v>5897200</v>
      </c>
      <c r="M1124" s="187">
        <f t="shared" si="190"/>
        <v>14198000</v>
      </c>
      <c r="N1124" s="187">
        <f t="shared" si="191"/>
        <v>10069960</v>
      </c>
      <c r="O1124" s="187">
        <v>0</v>
      </c>
      <c r="P1124" s="187">
        <f t="shared" si="194"/>
        <v>3570000</v>
      </c>
      <c r="Q1124" s="187">
        <f t="shared" si="195"/>
        <v>9120000</v>
      </c>
      <c r="R1124" s="187">
        <f t="shared" si="196"/>
        <v>12690000</v>
      </c>
      <c r="S1124" s="187">
        <f t="shared" si="197"/>
        <v>8561960</v>
      </c>
    </row>
    <row r="1125" spans="1:19" x14ac:dyDescent="0.45">
      <c r="E1125" s="193"/>
      <c r="F1125" s="193"/>
      <c r="G1125" s="193"/>
      <c r="H1125" s="193"/>
      <c r="I1125" s="193"/>
      <c r="J1125" s="193"/>
      <c r="K1125" s="193"/>
      <c r="L1125" s="193"/>
      <c r="M1125" s="193"/>
      <c r="N1125" s="193"/>
      <c r="O1125" s="193"/>
      <c r="P1125" s="193"/>
      <c r="Q1125" s="193"/>
      <c r="R1125" s="193"/>
      <c r="S1125" s="193"/>
    </row>
    <row r="1126" spans="1:19" x14ac:dyDescent="0.45">
      <c r="E1126" s="193"/>
      <c r="F1126" s="193"/>
      <c r="G1126" s="193"/>
      <c r="H1126" s="193"/>
      <c r="I1126" s="193"/>
      <c r="J1126" s="193"/>
      <c r="K1126" s="193"/>
      <c r="L1126" s="193"/>
      <c r="M1126" s="193"/>
      <c r="N1126" s="193"/>
      <c r="O1126" s="193"/>
      <c r="P1126" s="193"/>
      <c r="Q1126" s="193"/>
      <c r="R1126" s="193"/>
      <c r="S1126" s="193"/>
    </row>
    <row r="1127" spans="1:19" x14ac:dyDescent="0.45">
      <c r="E1127" s="193"/>
      <c r="F1127" s="193"/>
      <c r="G1127" s="193"/>
      <c r="H1127" s="193"/>
      <c r="I1127" s="193"/>
      <c r="J1127" s="193"/>
      <c r="K1127" s="193"/>
      <c r="L1127" s="193"/>
      <c r="M1127" s="193"/>
      <c r="N1127" s="193"/>
      <c r="O1127" s="193"/>
      <c r="P1127" s="193"/>
      <c r="Q1127" s="193"/>
      <c r="R1127" s="193"/>
      <c r="S1127" s="193"/>
    </row>
    <row r="1128" spans="1:19" x14ac:dyDescent="0.45">
      <c r="E1128" s="193"/>
      <c r="F1128" s="193"/>
      <c r="G1128" s="193"/>
      <c r="H1128" s="193"/>
      <c r="I1128" s="193"/>
      <c r="J1128" s="193"/>
      <c r="K1128" s="193"/>
      <c r="L1128" s="193"/>
      <c r="M1128" s="193"/>
      <c r="N1128" s="193"/>
      <c r="O1128" s="193"/>
      <c r="P1128" s="193"/>
      <c r="Q1128" s="193"/>
      <c r="R1128" s="193"/>
      <c r="S1128" s="193"/>
    </row>
    <row r="1129" spans="1:19" x14ac:dyDescent="0.45">
      <c r="E1129" s="193"/>
      <c r="F1129" s="193"/>
      <c r="G1129" s="193"/>
      <c r="H1129" s="193"/>
      <c r="I1129" s="193"/>
      <c r="J1129" s="193"/>
      <c r="K1129" s="193"/>
      <c r="L1129" s="193"/>
      <c r="M1129" s="193"/>
      <c r="N1129" s="193"/>
      <c r="O1129" s="193"/>
      <c r="P1129" s="193"/>
      <c r="Q1129" s="193"/>
      <c r="R1129" s="193"/>
      <c r="S1129" s="193"/>
    </row>
    <row r="1130" spans="1:19" x14ac:dyDescent="0.45">
      <c r="E1130" s="193"/>
      <c r="F1130" s="193"/>
      <c r="G1130" s="193"/>
      <c r="H1130" s="193"/>
      <c r="I1130" s="193"/>
      <c r="J1130" s="193"/>
      <c r="K1130" s="193"/>
      <c r="L1130" s="193"/>
      <c r="M1130" s="193"/>
      <c r="N1130" s="193"/>
      <c r="O1130" s="193"/>
      <c r="P1130" s="193"/>
      <c r="Q1130" s="193"/>
      <c r="R1130" s="193"/>
      <c r="S1130" s="193"/>
    </row>
    <row r="1131" spans="1:19" x14ac:dyDescent="0.45">
      <c r="E1131" s="193"/>
      <c r="F1131" s="193"/>
      <c r="G1131" s="193"/>
      <c r="H1131" s="193"/>
      <c r="I1131" s="193"/>
      <c r="J1131" s="193"/>
      <c r="K1131" s="193"/>
      <c r="L1131" s="193"/>
      <c r="M1131" s="193"/>
      <c r="N1131" s="193"/>
      <c r="O1131" s="193"/>
      <c r="P1131" s="193"/>
      <c r="Q1131" s="193"/>
      <c r="R1131" s="193"/>
      <c r="S1131" s="193"/>
    </row>
    <row r="1132" spans="1:19" x14ac:dyDescent="0.45">
      <c r="E1132" s="193"/>
      <c r="F1132" s="193"/>
      <c r="G1132" s="193"/>
      <c r="H1132" s="193"/>
      <c r="I1132" s="193"/>
      <c r="J1132" s="193"/>
      <c r="K1132" s="193"/>
      <c r="L1132" s="193"/>
      <c r="M1132" s="193"/>
      <c r="N1132" s="193"/>
      <c r="O1132" s="193"/>
      <c r="P1132" s="193"/>
      <c r="Q1132" s="193"/>
      <c r="R1132" s="193"/>
      <c r="S1132" s="193"/>
    </row>
    <row r="1133" spans="1:19" x14ac:dyDescent="0.45">
      <c r="E1133" s="193"/>
      <c r="F1133" s="193"/>
      <c r="G1133" s="193"/>
      <c r="H1133" s="193"/>
      <c r="I1133" s="193"/>
      <c r="J1133" s="193"/>
      <c r="K1133" s="193"/>
      <c r="L1133" s="193"/>
      <c r="M1133" s="193"/>
      <c r="N1133" s="193"/>
      <c r="O1133" s="193"/>
      <c r="P1133" s="193"/>
      <c r="Q1133" s="193"/>
      <c r="R1133" s="193"/>
      <c r="S1133" s="193"/>
    </row>
    <row r="1134" spans="1:19" x14ac:dyDescent="0.45">
      <c r="E1134" s="193"/>
      <c r="F1134" s="193"/>
      <c r="G1134" s="193"/>
      <c r="H1134" s="193"/>
      <c r="I1134" s="193"/>
      <c r="J1134" s="193"/>
      <c r="K1134" s="193"/>
      <c r="L1134" s="193"/>
      <c r="M1134" s="193"/>
      <c r="N1134" s="193"/>
      <c r="O1134" s="193"/>
      <c r="P1134" s="193"/>
      <c r="Q1134" s="193"/>
      <c r="R1134" s="193"/>
      <c r="S1134" s="193"/>
    </row>
    <row r="1135" spans="1:19" x14ac:dyDescent="0.45">
      <c r="E1135" s="193"/>
      <c r="F1135" s="193"/>
      <c r="G1135" s="193"/>
      <c r="H1135" s="193"/>
      <c r="I1135" s="193"/>
      <c r="J1135" s="193"/>
      <c r="K1135" s="193"/>
      <c r="L1135" s="193"/>
      <c r="M1135" s="193"/>
      <c r="N1135" s="193"/>
      <c r="O1135" s="193"/>
      <c r="P1135" s="193"/>
      <c r="Q1135" s="193"/>
      <c r="R1135" s="193"/>
      <c r="S1135" s="193"/>
    </row>
    <row r="1136" spans="1:19" x14ac:dyDescent="0.45">
      <c r="E1136" s="193"/>
      <c r="F1136" s="193"/>
      <c r="G1136" s="193"/>
      <c r="H1136" s="193"/>
      <c r="I1136" s="193"/>
      <c r="J1136" s="193"/>
      <c r="K1136" s="193"/>
      <c r="L1136" s="193"/>
      <c r="M1136" s="193"/>
      <c r="N1136" s="193"/>
      <c r="O1136" s="193"/>
      <c r="P1136" s="193"/>
      <c r="Q1136" s="193"/>
      <c r="R1136" s="193"/>
      <c r="S1136" s="193"/>
    </row>
    <row r="1137" spans="5:19" x14ac:dyDescent="0.45">
      <c r="E1137" s="193"/>
      <c r="F1137" s="193"/>
      <c r="G1137" s="193"/>
      <c r="H1137" s="193"/>
      <c r="I1137" s="193"/>
      <c r="J1137" s="193"/>
      <c r="K1137" s="193"/>
      <c r="L1137" s="193"/>
      <c r="M1137" s="193"/>
      <c r="N1137" s="193"/>
      <c r="O1137" s="193"/>
      <c r="P1137" s="193"/>
      <c r="Q1137" s="193"/>
      <c r="R1137" s="193"/>
      <c r="S1137" s="193"/>
    </row>
    <row r="1138" spans="5:19" x14ac:dyDescent="0.45">
      <c r="E1138" s="193"/>
      <c r="F1138" s="193"/>
      <c r="G1138" s="193"/>
      <c r="H1138" s="193"/>
      <c r="I1138" s="193"/>
      <c r="J1138" s="193"/>
      <c r="K1138" s="193"/>
      <c r="L1138" s="193"/>
      <c r="M1138" s="193"/>
      <c r="N1138" s="193"/>
      <c r="O1138" s="193"/>
      <c r="P1138" s="193"/>
      <c r="Q1138" s="193"/>
      <c r="R1138" s="193"/>
      <c r="S1138" s="193"/>
    </row>
    <row r="1139" spans="5:19" x14ac:dyDescent="0.45">
      <c r="E1139" s="193"/>
      <c r="F1139" s="193"/>
      <c r="G1139" s="193"/>
      <c r="H1139" s="193"/>
      <c r="I1139" s="193"/>
      <c r="J1139" s="193"/>
      <c r="K1139" s="193"/>
      <c r="L1139" s="193"/>
      <c r="M1139" s="193"/>
      <c r="N1139" s="193"/>
      <c r="O1139" s="193"/>
      <c r="P1139" s="193"/>
      <c r="Q1139" s="193"/>
      <c r="R1139" s="193"/>
      <c r="S1139" s="193"/>
    </row>
    <row r="1140" spans="5:19" x14ac:dyDescent="0.45">
      <c r="E1140" s="193"/>
      <c r="F1140" s="193"/>
      <c r="G1140" s="193"/>
      <c r="H1140" s="193"/>
      <c r="I1140" s="193"/>
      <c r="J1140" s="193"/>
      <c r="K1140" s="193"/>
      <c r="L1140" s="193"/>
      <c r="M1140" s="193"/>
      <c r="N1140" s="193"/>
      <c r="O1140" s="193"/>
      <c r="P1140" s="193"/>
      <c r="Q1140" s="193"/>
      <c r="R1140" s="193"/>
      <c r="S1140" s="193"/>
    </row>
    <row r="1141" spans="5:19" x14ac:dyDescent="0.45">
      <c r="E1141" s="193"/>
      <c r="F1141" s="193"/>
      <c r="G1141" s="193"/>
      <c r="H1141" s="193"/>
      <c r="I1141" s="193"/>
      <c r="J1141" s="193"/>
      <c r="K1141" s="193"/>
      <c r="L1141" s="193"/>
      <c r="M1141" s="193"/>
      <c r="N1141" s="193"/>
      <c r="O1141" s="193"/>
      <c r="P1141" s="193"/>
      <c r="Q1141" s="193"/>
      <c r="R1141" s="193"/>
      <c r="S1141" s="193"/>
    </row>
    <row r="1142" spans="5:19" x14ac:dyDescent="0.45">
      <c r="E1142" s="193"/>
      <c r="F1142" s="193"/>
      <c r="G1142" s="193"/>
      <c r="H1142" s="193"/>
      <c r="I1142" s="193"/>
      <c r="J1142" s="193"/>
      <c r="K1142" s="193"/>
      <c r="L1142" s="193"/>
      <c r="M1142" s="193"/>
      <c r="N1142" s="193"/>
      <c r="O1142" s="193"/>
      <c r="P1142" s="193"/>
      <c r="Q1142" s="193"/>
      <c r="R1142" s="193"/>
      <c r="S1142" s="193"/>
    </row>
    <row r="1143" spans="5:19" x14ac:dyDescent="0.45">
      <c r="E1143" s="193"/>
      <c r="F1143" s="193"/>
      <c r="G1143" s="193"/>
      <c r="H1143" s="193"/>
      <c r="I1143" s="193"/>
      <c r="J1143" s="193"/>
      <c r="K1143" s="193"/>
      <c r="L1143" s="193"/>
      <c r="M1143" s="193"/>
      <c r="N1143" s="193"/>
      <c r="O1143" s="193"/>
      <c r="P1143" s="193"/>
      <c r="Q1143" s="193"/>
      <c r="R1143" s="193"/>
      <c r="S1143" s="193"/>
    </row>
    <row r="1144" spans="5:19" x14ac:dyDescent="0.45">
      <c r="E1144" s="193"/>
      <c r="F1144" s="193"/>
      <c r="G1144" s="193"/>
      <c r="H1144" s="193"/>
      <c r="I1144" s="193"/>
      <c r="J1144" s="193"/>
      <c r="K1144" s="193"/>
      <c r="L1144" s="193"/>
      <c r="M1144" s="193"/>
      <c r="N1144" s="193"/>
      <c r="O1144" s="193"/>
      <c r="P1144" s="193"/>
      <c r="Q1144" s="193"/>
      <c r="R1144" s="193"/>
      <c r="S1144" s="193"/>
    </row>
    <row r="1145" spans="5:19" x14ac:dyDescent="0.45">
      <c r="E1145" s="193"/>
      <c r="F1145" s="193"/>
      <c r="G1145" s="193"/>
      <c r="H1145" s="193"/>
      <c r="I1145" s="193"/>
      <c r="J1145" s="193"/>
      <c r="K1145" s="193"/>
      <c r="L1145" s="193"/>
      <c r="M1145" s="193"/>
      <c r="N1145" s="193"/>
      <c r="O1145" s="193"/>
      <c r="P1145" s="193"/>
      <c r="Q1145" s="193"/>
      <c r="R1145" s="193"/>
      <c r="S1145" s="193"/>
    </row>
    <row r="1146" spans="5:19" x14ac:dyDescent="0.45">
      <c r="E1146" s="193"/>
      <c r="F1146" s="193"/>
      <c r="G1146" s="193"/>
      <c r="H1146" s="193"/>
      <c r="I1146" s="193"/>
      <c r="J1146" s="193"/>
      <c r="K1146" s="193"/>
      <c r="L1146" s="193"/>
      <c r="M1146" s="193"/>
      <c r="N1146" s="193"/>
      <c r="O1146" s="193"/>
      <c r="P1146" s="193"/>
      <c r="Q1146" s="193"/>
      <c r="R1146" s="193"/>
      <c r="S1146" s="193"/>
    </row>
    <row r="1147" spans="5:19" x14ac:dyDescent="0.45">
      <c r="E1147" s="193"/>
      <c r="F1147" s="193"/>
      <c r="G1147" s="193"/>
      <c r="H1147" s="193"/>
      <c r="I1147" s="193"/>
      <c r="J1147" s="193"/>
      <c r="K1147" s="193"/>
      <c r="L1147" s="193"/>
      <c r="M1147" s="193"/>
      <c r="N1147" s="193"/>
      <c r="O1147" s="193"/>
      <c r="P1147" s="193"/>
      <c r="Q1147" s="193"/>
      <c r="R1147" s="193"/>
      <c r="S1147" s="193"/>
    </row>
    <row r="1148" spans="5:19" x14ac:dyDescent="0.45">
      <c r="E1148" s="193"/>
      <c r="F1148" s="193"/>
      <c r="G1148" s="193"/>
      <c r="H1148" s="193"/>
      <c r="I1148" s="193"/>
      <c r="J1148" s="193"/>
      <c r="K1148" s="193"/>
      <c r="L1148" s="193"/>
      <c r="M1148" s="193"/>
      <c r="N1148" s="193"/>
      <c r="O1148" s="193"/>
      <c r="P1148" s="193"/>
      <c r="Q1148" s="193"/>
      <c r="R1148" s="193"/>
      <c r="S1148" s="193"/>
    </row>
    <row r="1149" spans="5:19" x14ac:dyDescent="0.45">
      <c r="E1149" s="193"/>
      <c r="F1149" s="193"/>
      <c r="G1149" s="193"/>
      <c r="H1149" s="193"/>
      <c r="I1149" s="193"/>
      <c r="J1149" s="193"/>
      <c r="K1149" s="193"/>
      <c r="L1149" s="193"/>
      <c r="M1149" s="193"/>
      <c r="N1149" s="193"/>
      <c r="O1149" s="193"/>
      <c r="P1149" s="193"/>
      <c r="Q1149" s="193"/>
      <c r="R1149" s="193"/>
      <c r="S1149" s="193"/>
    </row>
    <row r="1150" spans="5:19" x14ac:dyDescent="0.45">
      <c r="E1150" s="193"/>
      <c r="F1150" s="193"/>
      <c r="G1150" s="193"/>
      <c r="H1150" s="193"/>
      <c r="I1150" s="193"/>
      <c r="J1150" s="193"/>
      <c r="K1150" s="193"/>
      <c r="L1150" s="193"/>
      <c r="M1150" s="193"/>
      <c r="N1150" s="193"/>
      <c r="O1150" s="193"/>
      <c r="P1150" s="193"/>
      <c r="Q1150" s="193"/>
      <c r="R1150" s="193"/>
      <c r="S1150" s="193"/>
    </row>
    <row r="1151" spans="5:19" x14ac:dyDescent="0.45">
      <c r="E1151" s="193"/>
      <c r="F1151" s="193"/>
      <c r="G1151" s="193"/>
      <c r="H1151" s="193"/>
      <c r="I1151" s="193"/>
      <c r="J1151" s="193"/>
      <c r="K1151" s="193"/>
      <c r="L1151" s="193"/>
      <c r="M1151" s="193"/>
      <c r="N1151" s="193"/>
      <c r="O1151" s="193"/>
      <c r="P1151" s="193"/>
      <c r="Q1151" s="193"/>
      <c r="R1151" s="193"/>
      <c r="S1151" s="193"/>
    </row>
    <row r="1152" spans="5:19" x14ac:dyDescent="0.45">
      <c r="E1152" s="193"/>
      <c r="F1152" s="193"/>
      <c r="G1152" s="193"/>
      <c r="H1152" s="193"/>
      <c r="I1152" s="193"/>
      <c r="J1152" s="193"/>
      <c r="K1152" s="193"/>
      <c r="L1152" s="193"/>
      <c r="M1152" s="193"/>
      <c r="N1152" s="193"/>
      <c r="O1152" s="193"/>
      <c r="P1152" s="193"/>
      <c r="Q1152" s="193"/>
      <c r="R1152" s="193"/>
      <c r="S1152" s="193"/>
    </row>
    <row r="1153" spans="5:19" x14ac:dyDescent="0.45">
      <c r="E1153" s="193"/>
      <c r="F1153" s="193"/>
      <c r="G1153" s="193"/>
      <c r="H1153" s="193"/>
      <c r="I1153" s="193"/>
      <c r="J1153" s="193"/>
      <c r="K1153" s="193"/>
      <c r="L1153" s="193"/>
      <c r="M1153" s="193"/>
      <c r="N1153" s="193"/>
      <c r="O1153" s="193"/>
      <c r="P1153" s="193"/>
      <c r="Q1153" s="193"/>
      <c r="R1153" s="193"/>
      <c r="S1153" s="193"/>
    </row>
    <row r="1154" spans="5:19" x14ac:dyDescent="0.45">
      <c r="E1154" s="193"/>
      <c r="F1154" s="193"/>
      <c r="G1154" s="193"/>
      <c r="H1154" s="193"/>
      <c r="I1154" s="193"/>
      <c r="J1154" s="193"/>
      <c r="K1154" s="193"/>
      <c r="L1154" s="193"/>
      <c r="M1154" s="193"/>
      <c r="N1154" s="193"/>
      <c r="O1154" s="193"/>
      <c r="P1154" s="193"/>
      <c r="Q1154" s="193"/>
      <c r="R1154" s="193"/>
      <c r="S1154" s="193"/>
    </row>
    <row r="1155" spans="5:19" x14ac:dyDescent="0.45">
      <c r="E1155" s="193"/>
      <c r="F1155" s="193"/>
      <c r="G1155" s="193"/>
      <c r="H1155" s="193"/>
      <c r="I1155" s="193"/>
      <c r="J1155" s="193"/>
      <c r="K1155" s="193"/>
      <c r="L1155" s="193"/>
      <c r="M1155" s="193"/>
      <c r="N1155" s="193"/>
      <c r="O1155" s="193"/>
      <c r="P1155" s="193"/>
      <c r="Q1155" s="193"/>
      <c r="R1155" s="193"/>
      <c r="S1155" s="193"/>
    </row>
    <row r="1156" spans="5:19" x14ac:dyDescent="0.45">
      <c r="E1156" s="193"/>
      <c r="F1156" s="193"/>
      <c r="G1156" s="193"/>
      <c r="H1156" s="193"/>
      <c r="I1156" s="193"/>
      <c r="J1156" s="193"/>
      <c r="K1156" s="193"/>
      <c r="L1156" s="193"/>
      <c r="M1156" s="193"/>
      <c r="N1156" s="193"/>
      <c r="O1156" s="193"/>
      <c r="P1156" s="193"/>
      <c r="Q1156" s="193"/>
      <c r="R1156" s="193"/>
      <c r="S1156" s="193"/>
    </row>
    <row r="1157" spans="5:19" x14ac:dyDescent="0.45">
      <c r="E1157" s="193"/>
      <c r="F1157" s="193"/>
      <c r="G1157" s="193"/>
      <c r="H1157" s="193"/>
      <c r="I1157" s="193"/>
      <c r="J1157" s="193"/>
      <c r="K1157" s="193"/>
      <c r="L1157" s="193"/>
      <c r="M1157" s="193"/>
      <c r="N1157" s="193"/>
      <c r="O1157" s="193"/>
      <c r="P1157" s="193"/>
      <c r="Q1157" s="193"/>
      <c r="R1157" s="193"/>
      <c r="S1157" s="193"/>
    </row>
    <row r="1158" spans="5:19" x14ac:dyDescent="0.45">
      <c r="E1158" s="193"/>
      <c r="F1158" s="193"/>
      <c r="G1158" s="193"/>
      <c r="H1158" s="193"/>
      <c r="I1158" s="193"/>
      <c r="J1158" s="193"/>
      <c r="K1158" s="193"/>
      <c r="L1158" s="193"/>
      <c r="M1158" s="193"/>
      <c r="N1158" s="193"/>
      <c r="O1158" s="193"/>
      <c r="P1158" s="193"/>
      <c r="Q1158" s="193"/>
      <c r="R1158" s="193"/>
      <c r="S1158" s="193"/>
    </row>
    <row r="1159" spans="5:19" x14ac:dyDescent="0.45">
      <c r="E1159" s="193"/>
      <c r="F1159" s="193"/>
      <c r="G1159" s="193"/>
      <c r="H1159" s="193"/>
      <c r="I1159" s="193"/>
      <c r="J1159" s="193"/>
      <c r="K1159" s="193"/>
      <c r="L1159" s="193"/>
      <c r="M1159" s="193"/>
      <c r="N1159" s="193"/>
      <c r="O1159" s="193"/>
      <c r="P1159" s="193"/>
      <c r="Q1159" s="193"/>
      <c r="R1159" s="193"/>
      <c r="S1159" s="193"/>
    </row>
    <row r="1160" spans="5:19" x14ac:dyDescent="0.45">
      <c r="E1160" s="193"/>
      <c r="F1160" s="193"/>
      <c r="G1160" s="193"/>
      <c r="H1160" s="193"/>
      <c r="I1160" s="193"/>
      <c r="J1160" s="193"/>
      <c r="K1160" s="193"/>
      <c r="L1160" s="193"/>
      <c r="M1160" s="193"/>
      <c r="N1160" s="193"/>
      <c r="O1160" s="193"/>
      <c r="P1160" s="193"/>
      <c r="Q1160" s="193"/>
      <c r="R1160" s="193"/>
      <c r="S1160" s="193"/>
    </row>
    <row r="1161" spans="5:19" x14ac:dyDescent="0.45">
      <c r="E1161" s="193"/>
      <c r="F1161" s="193"/>
      <c r="G1161" s="193"/>
      <c r="H1161" s="193"/>
      <c r="I1161" s="193"/>
      <c r="J1161" s="193"/>
      <c r="K1161" s="193"/>
      <c r="L1161" s="193"/>
      <c r="M1161" s="193"/>
      <c r="N1161" s="193"/>
      <c r="O1161" s="193"/>
      <c r="P1161" s="193"/>
      <c r="Q1161" s="193"/>
      <c r="R1161" s="193"/>
      <c r="S1161" s="193"/>
    </row>
    <row r="1162" spans="5:19" x14ac:dyDescent="0.45">
      <c r="E1162" s="193"/>
      <c r="F1162" s="193"/>
      <c r="G1162" s="193"/>
      <c r="H1162" s="193"/>
      <c r="I1162" s="193"/>
      <c r="J1162" s="193"/>
      <c r="K1162" s="193"/>
      <c r="L1162" s="193"/>
      <c r="M1162" s="193"/>
      <c r="N1162" s="193"/>
      <c r="O1162" s="193"/>
      <c r="P1162" s="193"/>
      <c r="Q1162" s="193"/>
      <c r="R1162" s="193"/>
      <c r="S1162" s="193"/>
    </row>
    <row r="1163" spans="5:19" x14ac:dyDescent="0.45">
      <c r="E1163" s="193"/>
      <c r="F1163" s="193"/>
      <c r="G1163" s="193"/>
      <c r="H1163" s="193"/>
      <c r="I1163" s="193"/>
      <c r="J1163" s="193"/>
      <c r="K1163" s="193"/>
      <c r="L1163" s="193"/>
      <c r="M1163" s="193"/>
      <c r="N1163" s="193"/>
      <c r="O1163" s="193"/>
      <c r="P1163" s="193"/>
      <c r="Q1163" s="193"/>
      <c r="R1163" s="193"/>
      <c r="S1163" s="193"/>
    </row>
    <row r="1164" spans="5:19" x14ac:dyDescent="0.45">
      <c r="E1164" s="193"/>
      <c r="F1164" s="193"/>
      <c r="G1164" s="193"/>
      <c r="H1164" s="193"/>
      <c r="I1164" s="193"/>
      <c r="J1164" s="193"/>
      <c r="K1164" s="193"/>
      <c r="L1164" s="193"/>
      <c r="M1164" s="193"/>
      <c r="N1164" s="193"/>
      <c r="O1164" s="193"/>
      <c r="P1164" s="193"/>
      <c r="Q1164" s="193"/>
      <c r="R1164" s="193"/>
      <c r="S1164" s="193"/>
    </row>
    <row r="1165" spans="5:19" x14ac:dyDescent="0.45">
      <c r="E1165" s="193"/>
      <c r="F1165" s="193"/>
      <c r="G1165" s="193"/>
      <c r="H1165" s="193"/>
      <c r="I1165" s="193"/>
      <c r="J1165" s="193"/>
      <c r="K1165" s="193"/>
      <c r="L1165" s="193"/>
      <c r="M1165" s="193"/>
      <c r="N1165" s="193"/>
      <c r="O1165" s="193"/>
      <c r="P1165" s="193"/>
      <c r="Q1165" s="193"/>
      <c r="R1165" s="193"/>
      <c r="S1165" s="193"/>
    </row>
    <row r="1166" spans="5:19" x14ac:dyDescent="0.45">
      <c r="E1166" s="193"/>
      <c r="F1166" s="193"/>
      <c r="G1166" s="193"/>
      <c r="H1166" s="193"/>
      <c r="I1166" s="193"/>
      <c r="J1166" s="193"/>
      <c r="K1166" s="193"/>
      <c r="L1166" s="193"/>
      <c r="M1166" s="193"/>
      <c r="N1166" s="193"/>
      <c r="O1166" s="193"/>
      <c r="P1166" s="193"/>
      <c r="Q1166" s="193"/>
      <c r="R1166" s="193"/>
      <c r="S1166" s="193"/>
    </row>
    <row r="1167" spans="5:19" x14ac:dyDescent="0.45">
      <c r="E1167" s="193"/>
      <c r="F1167" s="193"/>
      <c r="G1167" s="193"/>
      <c r="H1167" s="193"/>
      <c r="I1167" s="193"/>
      <c r="J1167" s="193"/>
      <c r="K1167" s="193"/>
      <c r="L1167" s="193"/>
      <c r="M1167" s="193"/>
      <c r="N1167" s="193"/>
      <c r="O1167" s="193"/>
      <c r="P1167" s="193"/>
      <c r="Q1167" s="193"/>
      <c r="R1167" s="193"/>
      <c r="S1167" s="193"/>
    </row>
    <row r="1168" spans="5:19" x14ac:dyDescent="0.45">
      <c r="E1168" s="193"/>
      <c r="F1168" s="193"/>
      <c r="G1168" s="193"/>
      <c r="H1168" s="193"/>
      <c r="I1168" s="193"/>
      <c r="J1168" s="193"/>
      <c r="K1168" s="193"/>
      <c r="L1168" s="193"/>
      <c r="M1168" s="193"/>
      <c r="N1168" s="193"/>
      <c r="O1168" s="193"/>
      <c r="P1168" s="193"/>
      <c r="Q1168" s="193"/>
      <c r="R1168" s="193"/>
      <c r="S1168" s="193"/>
    </row>
    <row r="1169" spans="5:19" x14ac:dyDescent="0.45">
      <c r="E1169" s="193"/>
      <c r="F1169" s="193"/>
      <c r="G1169" s="193"/>
      <c r="H1169" s="193"/>
      <c r="I1169" s="193"/>
      <c r="J1169" s="193"/>
      <c r="K1169" s="193"/>
      <c r="L1169" s="193"/>
      <c r="M1169" s="193"/>
      <c r="N1169" s="193"/>
      <c r="O1169" s="193"/>
      <c r="P1169" s="193"/>
      <c r="Q1169" s="193"/>
      <c r="R1169" s="193"/>
      <c r="S1169" s="193"/>
    </row>
    <row r="1170" spans="5:19" x14ac:dyDescent="0.45">
      <c r="E1170" s="193"/>
      <c r="F1170" s="193"/>
      <c r="G1170" s="193"/>
      <c r="H1170" s="193"/>
      <c r="I1170" s="193"/>
      <c r="J1170" s="193"/>
      <c r="K1170" s="193"/>
      <c r="L1170" s="193"/>
      <c r="M1170" s="193"/>
      <c r="N1170" s="193"/>
      <c r="O1170" s="193"/>
      <c r="P1170" s="193"/>
      <c r="Q1170" s="193"/>
      <c r="R1170" s="193"/>
      <c r="S1170" s="193"/>
    </row>
    <row r="1171" spans="5:19" x14ac:dyDescent="0.45">
      <c r="E1171" s="193"/>
      <c r="F1171" s="193"/>
      <c r="G1171" s="193"/>
      <c r="H1171" s="193"/>
      <c r="I1171" s="193"/>
      <c r="J1171" s="193"/>
      <c r="K1171" s="193"/>
      <c r="L1171" s="193"/>
      <c r="M1171" s="193"/>
      <c r="N1171" s="193"/>
      <c r="O1171" s="193"/>
      <c r="P1171" s="193"/>
      <c r="Q1171" s="193"/>
      <c r="R1171" s="193"/>
      <c r="S1171" s="193"/>
    </row>
    <row r="1172" spans="5:19" x14ac:dyDescent="0.45">
      <c r="E1172" s="193"/>
      <c r="F1172" s="193"/>
      <c r="G1172" s="193"/>
      <c r="H1172" s="193"/>
      <c r="I1172" s="193"/>
      <c r="J1172" s="193"/>
      <c r="K1172" s="193"/>
      <c r="L1172" s="193"/>
      <c r="M1172" s="193"/>
      <c r="N1172" s="193"/>
      <c r="O1172" s="193"/>
      <c r="P1172" s="193"/>
      <c r="Q1172" s="193"/>
      <c r="R1172" s="193"/>
      <c r="S1172" s="193"/>
    </row>
    <row r="1173" spans="5:19" x14ac:dyDescent="0.45">
      <c r="E1173" s="193"/>
      <c r="F1173" s="193"/>
      <c r="G1173" s="193"/>
      <c r="H1173" s="193"/>
      <c r="I1173" s="193"/>
      <c r="J1173" s="193"/>
      <c r="K1173" s="193"/>
      <c r="L1173" s="193"/>
      <c r="M1173" s="193"/>
      <c r="N1173" s="193"/>
      <c r="O1173" s="193"/>
      <c r="P1173" s="193"/>
      <c r="Q1173" s="193"/>
      <c r="R1173" s="193"/>
      <c r="S1173" s="193"/>
    </row>
    <row r="1174" spans="5:19" x14ac:dyDescent="0.45">
      <c r="E1174" s="193"/>
      <c r="F1174" s="193"/>
      <c r="G1174" s="193"/>
      <c r="H1174" s="193"/>
      <c r="I1174" s="193"/>
      <c r="J1174" s="193"/>
      <c r="K1174" s="193"/>
      <c r="L1174" s="193"/>
      <c r="M1174" s="193"/>
      <c r="N1174" s="193"/>
      <c r="O1174" s="193"/>
      <c r="P1174" s="193"/>
      <c r="Q1174" s="193"/>
      <c r="R1174" s="193"/>
      <c r="S1174" s="193"/>
    </row>
    <row r="1175" spans="5:19" x14ac:dyDescent="0.45">
      <c r="E1175" s="193"/>
      <c r="F1175" s="193"/>
      <c r="G1175" s="193"/>
      <c r="H1175" s="193"/>
      <c r="I1175" s="193"/>
      <c r="J1175" s="193"/>
      <c r="K1175" s="193"/>
      <c r="L1175" s="193"/>
      <c r="M1175" s="193"/>
      <c r="N1175" s="193"/>
      <c r="O1175" s="193"/>
      <c r="P1175" s="193"/>
      <c r="Q1175" s="193"/>
      <c r="R1175" s="193"/>
      <c r="S1175" s="193"/>
    </row>
    <row r="1176" spans="5:19" x14ac:dyDescent="0.45">
      <c r="E1176" s="193"/>
      <c r="F1176" s="193"/>
      <c r="G1176" s="193"/>
      <c r="H1176" s="193"/>
      <c r="I1176" s="193"/>
      <c r="J1176" s="193"/>
      <c r="K1176" s="193"/>
      <c r="L1176" s="193"/>
      <c r="M1176" s="193"/>
      <c r="N1176" s="193"/>
      <c r="O1176" s="193"/>
      <c r="P1176" s="193"/>
      <c r="Q1176" s="193"/>
      <c r="R1176" s="193"/>
      <c r="S1176" s="193"/>
    </row>
    <row r="1177" spans="5:19" x14ac:dyDescent="0.45">
      <c r="E1177" s="193"/>
      <c r="F1177" s="193"/>
      <c r="G1177" s="193"/>
      <c r="H1177" s="193"/>
      <c r="I1177" s="193"/>
      <c r="J1177" s="193"/>
      <c r="K1177" s="193"/>
      <c r="L1177" s="193"/>
      <c r="M1177" s="193"/>
      <c r="N1177" s="193"/>
      <c r="O1177" s="193"/>
      <c r="P1177" s="193"/>
      <c r="Q1177" s="193"/>
      <c r="R1177" s="193"/>
      <c r="S1177" s="193"/>
    </row>
    <row r="1178" spans="5:19" x14ac:dyDescent="0.45">
      <c r="E1178" s="193"/>
      <c r="F1178" s="193"/>
      <c r="G1178" s="193"/>
      <c r="H1178" s="193"/>
      <c r="I1178" s="193"/>
      <c r="J1178" s="193"/>
      <c r="K1178" s="193"/>
      <c r="L1178" s="193"/>
      <c r="M1178" s="193"/>
      <c r="N1178" s="193"/>
      <c r="O1178" s="193"/>
      <c r="P1178" s="193"/>
      <c r="Q1178" s="193"/>
      <c r="R1178" s="193"/>
      <c r="S1178" s="193"/>
    </row>
    <row r="1179" spans="5:19" x14ac:dyDescent="0.45">
      <c r="E1179" s="193"/>
      <c r="F1179" s="193"/>
      <c r="G1179" s="193"/>
      <c r="H1179" s="193"/>
      <c r="I1179" s="193"/>
      <c r="J1179" s="193"/>
      <c r="K1179" s="193"/>
      <c r="L1179" s="193"/>
      <c r="M1179" s="193"/>
      <c r="N1179" s="193"/>
      <c r="O1179" s="193"/>
      <c r="P1179" s="193"/>
      <c r="Q1179" s="193"/>
      <c r="R1179" s="193"/>
      <c r="S1179" s="193"/>
    </row>
    <row r="1180" spans="5:19" x14ac:dyDescent="0.45">
      <c r="E1180" s="193"/>
      <c r="F1180" s="193"/>
      <c r="G1180" s="193"/>
      <c r="H1180" s="193"/>
      <c r="I1180" s="193"/>
      <c r="J1180" s="193"/>
      <c r="K1180" s="193"/>
      <c r="L1180" s="193"/>
      <c r="M1180" s="193"/>
      <c r="N1180" s="193"/>
      <c r="O1180" s="193"/>
      <c r="P1180" s="193"/>
      <c r="Q1180" s="193"/>
      <c r="R1180" s="193"/>
      <c r="S1180" s="193"/>
    </row>
    <row r="1181" spans="5:19" x14ac:dyDescent="0.45">
      <c r="E1181" s="193"/>
      <c r="F1181" s="193"/>
      <c r="G1181" s="193"/>
      <c r="H1181" s="193"/>
      <c r="I1181" s="193"/>
      <c r="J1181" s="193"/>
      <c r="K1181" s="193"/>
      <c r="L1181" s="193"/>
      <c r="M1181" s="193"/>
      <c r="N1181" s="193"/>
      <c r="O1181" s="193"/>
      <c r="P1181" s="193"/>
      <c r="Q1181" s="193"/>
      <c r="R1181" s="193"/>
      <c r="S1181" s="193"/>
    </row>
    <row r="1182" spans="5:19" x14ac:dyDescent="0.45">
      <c r="E1182" s="193"/>
      <c r="F1182" s="193"/>
      <c r="G1182" s="193"/>
      <c r="H1182" s="193"/>
      <c r="I1182" s="193"/>
      <c r="J1182" s="193"/>
      <c r="K1182" s="193"/>
      <c r="L1182" s="193"/>
      <c r="M1182" s="193"/>
      <c r="N1182" s="193"/>
      <c r="O1182" s="193"/>
      <c r="P1182" s="193"/>
      <c r="Q1182" s="193"/>
      <c r="R1182" s="193"/>
      <c r="S1182" s="193"/>
    </row>
    <row r="1183" spans="5:19" x14ac:dyDescent="0.45">
      <c r="E1183" s="193"/>
      <c r="F1183" s="193"/>
      <c r="G1183" s="193"/>
      <c r="H1183" s="193"/>
      <c r="I1183" s="193"/>
      <c r="J1183" s="193"/>
      <c r="K1183" s="193"/>
      <c r="L1183" s="193"/>
      <c r="M1183" s="193"/>
      <c r="N1183" s="193"/>
      <c r="O1183" s="193"/>
      <c r="P1183" s="193"/>
      <c r="Q1183" s="193"/>
      <c r="R1183" s="193"/>
      <c r="S1183" s="193"/>
    </row>
    <row r="1184" spans="5:19" x14ac:dyDescent="0.45">
      <c r="E1184" s="193"/>
      <c r="F1184" s="193"/>
      <c r="G1184" s="193"/>
      <c r="H1184" s="193"/>
      <c r="I1184" s="193"/>
      <c r="J1184" s="193"/>
      <c r="K1184" s="193"/>
      <c r="L1184" s="193"/>
      <c r="M1184" s="193"/>
      <c r="N1184" s="193"/>
      <c r="O1184" s="193"/>
      <c r="P1184" s="193"/>
      <c r="Q1184" s="193"/>
      <c r="R1184" s="193"/>
      <c r="S1184" s="193"/>
    </row>
    <row r="1185" spans="5:19" x14ac:dyDescent="0.45">
      <c r="E1185" s="193"/>
      <c r="F1185" s="193"/>
      <c r="G1185" s="193"/>
      <c r="H1185" s="193"/>
      <c r="I1185" s="193"/>
      <c r="J1185" s="193"/>
      <c r="K1185" s="193"/>
      <c r="L1185" s="193"/>
      <c r="M1185" s="193"/>
      <c r="N1185" s="193"/>
      <c r="O1185" s="193"/>
      <c r="P1185" s="193"/>
      <c r="Q1185" s="193"/>
      <c r="R1185" s="193"/>
      <c r="S1185" s="193"/>
    </row>
    <row r="1186" spans="5:19" x14ac:dyDescent="0.45">
      <c r="E1186" s="193"/>
      <c r="F1186" s="193"/>
      <c r="G1186" s="193"/>
      <c r="H1186" s="193"/>
      <c r="I1186" s="193"/>
      <c r="J1186" s="193"/>
      <c r="K1186" s="193"/>
      <c r="L1186" s="193"/>
      <c r="M1186" s="193"/>
      <c r="N1186" s="193"/>
      <c r="O1186" s="193"/>
      <c r="P1186" s="193"/>
      <c r="Q1186" s="193"/>
      <c r="R1186" s="193"/>
      <c r="S1186" s="193"/>
    </row>
    <row r="1187" spans="5:19" x14ac:dyDescent="0.45">
      <c r="E1187" s="193"/>
      <c r="F1187" s="193"/>
      <c r="G1187" s="193"/>
      <c r="H1187" s="193"/>
      <c r="I1187" s="193"/>
      <c r="J1187" s="193"/>
      <c r="K1187" s="193"/>
      <c r="L1187" s="193"/>
      <c r="M1187" s="193"/>
      <c r="N1187" s="193"/>
      <c r="O1187" s="193"/>
      <c r="P1187" s="193"/>
      <c r="Q1187" s="193"/>
      <c r="R1187" s="193"/>
      <c r="S1187" s="193"/>
    </row>
    <row r="1188" spans="5:19" x14ac:dyDescent="0.45">
      <c r="E1188" s="193"/>
      <c r="F1188" s="193"/>
      <c r="G1188" s="193"/>
      <c r="H1188" s="193"/>
      <c r="I1188" s="193"/>
      <c r="J1188" s="193"/>
      <c r="K1188" s="193"/>
      <c r="L1188" s="193"/>
      <c r="M1188" s="193"/>
      <c r="N1188" s="193"/>
      <c r="O1188" s="193"/>
      <c r="P1188" s="193"/>
      <c r="Q1188" s="193"/>
      <c r="R1188" s="193"/>
      <c r="S1188" s="193"/>
    </row>
    <row r="1189" spans="5:19" x14ac:dyDescent="0.45">
      <c r="E1189" s="193"/>
      <c r="F1189" s="193"/>
      <c r="G1189" s="193"/>
      <c r="H1189" s="193"/>
      <c r="I1189" s="193"/>
      <c r="J1189" s="193"/>
      <c r="K1189" s="193"/>
      <c r="L1189" s="193"/>
      <c r="M1189" s="193"/>
      <c r="N1189" s="193"/>
      <c r="O1189" s="193"/>
      <c r="P1189" s="193"/>
      <c r="Q1189" s="193"/>
      <c r="R1189" s="193"/>
      <c r="S1189" s="193"/>
    </row>
    <row r="1190" spans="5:19" x14ac:dyDescent="0.45">
      <c r="E1190" s="193"/>
      <c r="F1190" s="193"/>
      <c r="G1190" s="193"/>
      <c r="H1190" s="193"/>
      <c r="I1190" s="193"/>
      <c r="J1190" s="193"/>
      <c r="K1190" s="193"/>
      <c r="L1190" s="193"/>
      <c r="M1190" s="193"/>
      <c r="N1190" s="193"/>
      <c r="O1190" s="193"/>
      <c r="P1190" s="193"/>
      <c r="Q1190" s="193"/>
      <c r="R1190" s="193"/>
      <c r="S1190" s="193"/>
    </row>
    <row r="1191" spans="5:19" x14ac:dyDescent="0.45">
      <c r="E1191" s="193"/>
      <c r="F1191" s="193"/>
      <c r="G1191" s="193"/>
      <c r="H1191" s="193"/>
      <c r="I1191" s="193"/>
      <c r="J1191" s="193"/>
      <c r="K1191" s="193"/>
      <c r="L1191" s="193"/>
      <c r="M1191" s="193"/>
      <c r="N1191" s="193"/>
      <c r="O1191" s="193"/>
      <c r="P1191" s="193"/>
      <c r="Q1191" s="193"/>
      <c r="R1191" s="193"/>
      <c r="S1191" s="193"/>
    </row>
    <row r="1192" spans="5:19" x14ac:dyDescent="0.45">
      <c r="E1192" s="193"/>
      <c r="F1192" s="193"/>
      <c r="G1192" s="193"/>
      <c r="H1192" s="193"/>
      <c r="I1192" s="193"/>
      <c r="J1192" s="193"/>
      <c r="K1192" s="193"/>
      <c r="L1192" s="193"/>
      <c r="M1192" s="193"/>
      <c r="N1192" s="193"/>
      <c r="O1192" s="193"/>
      <c r="P1192" s="193"/>
      <c r="Q1192" s="193"/>
      <c r="R1192" s="193"/>
      <c r="S1192" s="193"/>
    </row>
    <row r="1193" spans="5:19" x14ac:dyDescent="0.45">
      <c r="E1193" s="193"/>
      <c r="F1193" s="193"/>
      <c r="G1193" s="193"/>
      <c r="H1193" s="193"/>
      <c r="I1193" s="193"/>
      <c r="J1193" s="193"/>
      <c r="K1193" s="193"/>
      <c r="L1193" s="193"/>
      <c r="M1193" s="193"/>
      <c r="N1193" s="193"/>
      <c r="O1193" s="193"/>
      <c r="P1193" s="193"/>
      <c r="Q1193" s="193"/>
      <c r="R1193" s="193"/>
      <c r="S1193" s="193"/>
    </row>
    <row r="1194" spans="5:19" x14ac:dyDescent="0.45">
      <c r="E1194" s="193"/>
      <c r="F1194" s="193"/>
      <c r="G1194" s="193"/>
      <c r="H1194" s="193"/>
      <c r="I1194" s="193"/>
      <c r="J1194" s="193"/>
      <c r="K1194" s="193"/>
      <c r="L1194" s="193"/>
      <c r="M1194" s="193"/>
      <c r="N1194" s="193"/>
      <c r="O1194" s="193"/>
      <c r="P1194" s="193"/>
      <c r="Q1194" s="193"/>
      <c r="R1194" s="193"/>
      <c r="S1194" s="193"/>
    </row>
    <row r="1195" spans="5:19" x14ac:dyDescent="0.45">
      <c r="E1195" s="193"/>
      <c r="F1195" s="193"/>
      <c r="G1195" s="193"/>
      <c r="H1195" s="193"/>
      <c r="I1195" s="193"/>
      <c r="J1195" s="193"/>
      <c r="K1195" s="193"/>
      <c r="L1195" s="193"/>
      <c r="M1195" s="193"/>
      <c r="N1195" s="193"/>
      <c r="O1195" s="193"/>
      <c r="P1195" s="193"/>
      <c r="Q1195" s="193"/>
      <c r="R1195" s="193"/>
      <c r="S1195" s="193"/>
    </row>
    <row r="1196" spans="5:19" x14ac:dyDescent="0.45">
      <c r="E1196" s="193"/>
      <c r="F1196" s="193"/>
      <c r="G1196" s="193"/>
      <c r="H1196" s="193"/>
      <c r="I1196" s="193"/>
      <c r="J1196" s="193"/>
      <c r="K1196" s="193"/>
      <c r="L1196" s="193"/>
      <c r="M1196" s="193"/>
      <c r="N1196" s="193"/>
      <c r="O1196" s="193"/>
      <c r="P1196" s="193"/>
      <c r="Q1196" s="193"/>
      <c r="R1196" s="193"/>
      <c r="S1196" s="193"/>
    </row>
    <row r="1197" spans="5:19" x14ac:dyDescent="0.45">
      <c r="E1197" s="193"/>
      <c r="F1197" s="193"/>
      <c r="G1197" s="193"/>
      <c r="H1197" s="193"/>
      <c r="I1197" s="193"/>
      <c r="J1197" s="193"/>
      <c r="K1197" s="193"/>
      <c r="L1197" s="193"/>
      <c r="M1197" s="193"/>
      <c r="N1197" s="193"/>
      <c r="O1197" s="193"/>
      <c r="P1197" s="193"/>
      <c r="Q1197" s="193"/>
      <c r="R1197" s="193"/>
      <c r="S1197" s="193"/>
    </row>
    <row r="1198" spans="5:19" x14ac:dyDescent="0.45">
      <c r="E1198" s="193"/>
      <c r="F1198" s="193"/>
      <c r="G1198" s="193"/>
      <c r="H1198" s="193"/>
      <c r="I1198" s="193"/>
      <c r="J1198" s="193"/>
      <c r="K1198" s="193"/>
      <c r="L1198" s="193"/>
      <c r="M1198" s="193"/>
      <c r="N1198" s="193"/>
      <c r="O1198" s="193"/>
      <c r="P1198" s="193"/>
      <c r="Q1198" s="193"/>
      <c r="R1198" s="193"/>
      <c r="S1198" s="193"/>
    </row>
    <row r="1199" spans="5:19" x14ac:dyDescent="0.45">
      <c r="E1199" s="193"/>
      <c r="F1199" s="193"/>
      <c r="G1199" s="193"/>
      <c r="H1199" s="193"/>
      <c r="I1199" s="193"/>
      <c r="J1199" s="193"/>
      <c r="K1199" s="193"/>
      <c r="L1199" s="193"/>
      <c r="M1199" s="193"/>
      <c r="N1199" s="193"/>
      <c r="O1199" s="193"/>
      <c r="P1199" s="193"/>
      <c r="Q1199" s="193"/>
      <c r="R1199" s="193"/>
      <c r="S1199" s="193"/>
    </row>
    <row r="1200" spans="5:19" x14ac:dyDescent="0.45">
      <c r="E1200" s="193"/>
      <c r="F1200" s="193"/>
      <c r="G1200" s="193"/>
      <c r="H1200" s="193"/>
      <c r="I1200" s="193"/>
      <c r="J1200" s="193"/>
      <c r="K1200" s="193"/>
      <c r="L1200" s="193"/>
      <c r="M1200" s="193"/>
      <c r="N1200" s="193"/>
      <c r="O1200" s="193"/>
      <c r="P1200" s="193"/>
      <c r="Q1200" s="193"/>
      <c r="R1200" s="193"/>
      <c r="S1200" s="193"/>
    </row>
    <row r="1201" spans="5:19" x14ac:dyDescent="0.45">
      <c r="E1201" s="193"/>
      <c r="F1201" s="193"/>
      <c r="G1201" s="193"/>
      <c r="H1201" s="193"/>
      <c r="I1201" s="193"/>
      <c r="J1201" s="193"/>
      <c r="K1201" s="193"/>
      <c r="L1201" s="193"/>
      <c r="M1201" s="193"/>
      <c r="N1201" s="193"/>
      <c r="O1201" s="193"/>
      <c r="P1201" s="193"/>
      <c r="Q1201" s="193"/>
      <c r="R1201" s="193"/>
      <c r="S1201" s="193"/>
    </row>
    <row r="1202" spans="5:19" x14ac:dyDescent="0.45">
      <c r="E1202" s="193"/>
      <c r="F1202" s="193"/>
      <c r="G1202" s="193"/>
      <c r="H1202" s="193"/>
      <c r="I1202" s="193"/>
      <c r="J1202" s="193"/>
      <c r="K1202" s="193"/>
      <c r="L1202" s="193"/>
      <c r="M1202" s="193"/>
      <c r="N1202" s="193"/>
      <c r="O1202" s="193"/>
      <c r="P1202" s="193"/>
      <c r="Q1202" s="193"/>
      <c r="R1202" s="193"/>
      <c r="S1202" s="193"/>
    </row>
    <row r="1203" spans="5:19" x14ac:dyDescent="0.45">
      <c r="E1203" s="193"/>
      <c r="F1203" s="193"/>
      <c r="G1203" s="193"/>
      <c r="H1203" s="193"/>
      <c r="I1203" s="193"/>
      <c r="J1203" s="193"/>
      <c r="K1203" s="193"/>
      <c r="L1203" s="193"/>
      <c r="M1203" s="193"/>
      <c r="N1203" s="193"/>
      <c r="O1203" s="193"/>
      <c r="P1203" s="193"/>
      <c r="Q1203" s="193"/>
      <c r="R1203" s="193"/>
      <c r="S1203" s="193"/>
    </row>
    <row r="1204" spans="5:19" x14ac:dyDescent="0.45">
      <c r="E1204" s="193"/>
      <c r="F1204" s="193"/>
      <c r="G1204" s="193"/>
      <c r="H1204" s="193"/>
      <c r="I1204" s="193"/>
      <c r="J1204" s="193"/>
      <c r="K1204" s="193"/>
      <c r="L1204" s="193"/>
      <c r="M1204" s="193"/>
      <c r="N1204" s="193"/>
      <c r="O1204" s="193"/>
      <c r="P1204" s="193"/>
      <c r="Q1204" s="193"/>
      <c r="R1204" s="193"/>
      <c r="S1204" s="193"/>
    </row>
    <row r="1205" spans="5:19" x14ac:dyDescent="0.45">
      <c r="E1205" s="193"/>
      <c r="F1205" s="193"/>
      <c r="G1205" s="193"/>
      <c r="H1205" s="193"/>
      <c r="I1205" s="193"/>
      <c r="J1205" s="193"/>
      <c r="K1205" s="193"/>
      <c r="L1205" s="193"/>
      <c r="M1205" s="193"/>
      <c r="N1205" s="193"/>
      <c r="O1205" s="193"/>
      <c r="P1205" s="193"/>
      <c r="Q1205" s="193"/>
      <c r="R1205" s="193"/>
      <c r="S1205" s="193"/>
    </row>
    <row r="1206" spans="5:19" x14ac:dyDescent="0.45">
      <c r="E1206" s="193"/>
      <c r="F1206" s="193"/>
      <c r="G1206" s="193"/>
      <c r="H1206" s="193"/>
      <c r="I1206" s="193"/>
      <c r="J1206" s="193"/>
      <c r="K1206" s="193"/>
      <c r="L1206" s="193"/>
      <c r="M1206" s="193"/>
      <c r="N1206" s="193"/>
      <c r="O1206" s="193"/>
      <c r="P1206" s="193"/>
      <c r="Q1206" s="193"/>
      <c r="R1206" s="193"/>
      <c r="S1206" s="193"/>
    </row>
    <row r="1207" spans="5:19" x14ac:dyDescent="0.45">
      <c r="E1207" s="193"/>
      <c r="F1207" s="193"/>
      <c r="G1207" s="193"/>
      <c r="H1207" s="193"/>
      <c r="I1207" s="193"/>
      <c r="J1207" s="193"/>
      <c r="K1207" s="193"/>
      <c r="L1207" s="193"/>
      <c r="M1207" s="193"/>
      <c r="N1207" s="193"/>
      <c r="O1207" s="193"/>
      <c r="P1207" s="193"/>
      <c r="Q1207" s="193"/>
      <c r="R1207" s="193"/>
      <c r="S1207" s="193"/>
    </row>
    <row r="1208" spans="5:19" x14ac:dyDescent="0.45">
      <c r="E1208" s="193"/>
      <c r="F1208" s="193"/>
      <c r="G1208" s="193"/>
      <c r="H1208" s="193"/>
      <c r="I1208" s="193"/>
      <c r="J1208" s="193"/>
      <c r="K1208" s="193"/>
      <c r="L1208" s="193"/>
      <c r="M1208" s="193"/>
      <c r="N1208" s="193"/>
      <c r="O1208" s="193"/>
      <c r="P1208" s="193"/>
      <c r="Q1208" s="193"/>
      <c r="R1208" s="193"/>
      <c r="S1208" s="193"/>
    </row>
    <row r="1209" spans="5:19" x14ac:dyDescent="0.45">
      <c r="E1209" s="193"/>
      <c r="F1209" s="193"/>
      <c r="G1209" s="193"/>
      <c r="H1209" s="193"/>
      <c r="I1209" s="193"/>
      <c r="J1209" s="193"/>
      <c r="K1209" s="193"/>
      <c r="L1209" s="193"/>
      <c r="M1209" s="193"/>
      <c r="N1209" s="193"/>
      <c r="O1209" s="193"/>
      <c r="P1209" s="193"/>
      <c r="Q1209" s="193"/>
      <c r="R1209" s="193"/>
      <c r="S1209" s="193"/>
    </row>
    <row r="1210" spans="5:19" x14ac:dyDescent="0.45">
      <c r="E1210" s="193"/>
      <c r="F1210" s="193"/>
      <c r="G1210" s="193"/>
      <c r="H1210" s="193"/>
      <c r="I1210" s="193"/>
      <c r="J1210" s="193"/>
      <c r="K1210" s="193"/>
      <c r="L1210" s="193"/>
      <c r="M1210" s="193"/>
      <c r="N1210" s="193"/>
      <c r="O1210" s="193"/>
      <c r="P1210" s="193"/>
      <c r="Q1210" s="193"/>
      <c r="R1210" s="193"/>
      <c r="S1210" s="193"/>
    </row>
    <row r="1211" spans="5:19" x14ac:dyDescent="0.45">
      <c r="E1211" s="193"/>
      <c r="F1211" s="193"/>
      <c r="G1211" s="193"/>
      <c r="H1211" s="193"/>
      <c r="I1211" s="193"/>
      <c r="J1211" s="193"/>
      <c r="K1211" s="193"/>
      <c r="L1211" s="193"/>
      <c r="M1211" s="193"/>
      <c r="N1211" s="193"/>
      <c r="O1211" s="193"/>
      <c r="P1211" s="193"/>
      <c r="Q1211" s="193"/>
      <c r="R1211" s="193"/>
      <c r="S1211" s="193"/>
    </row>
    <row r="1212" spans="5:19" x14ac:dyDescent="0.45">
      <c r="E1212" s="193"/>
      <c r="F1212" s="193"/>
      <c r="G1212" s="193"/>
      <c r="H1212" s="193"/>
      <c r="I1212" s="193"/>
      <c r="J1212" s="193"/>
      <c r="K1212" s="193"/>
      <c r="L1212" s="193"/>
      <c r="M1212" s="193"/>
      <c r="N1212" s="193"/>
      <c r="O1212" s="193"/>
      <c r="P1212" s="193"/>
      <c r="Q1212" s="193"/>
      <c r="R1212" s="193"/>
      <c r="S1212" s="193"/>
    </row>
    <row r="1213" spans="5:19" x14ac:dyDescent="0.45">
      <c r="E1213" s="193"/>
      <c r="F1213" s="193"/>
      <c r="G1213" s="193"/>
      <c r="H1213" s="193"/>
      <c r="I1213" s="193"/>
      <c r="J1213" s="193"/>
      <c r="K1213" s="193"/>
      <c r="L1213" s="193"/>
      <c r="M1213" s="193"/>
      <c r="N1213" s="193"/>
      <c r="O1213" s="193"/>
      <c r="P1213" s="193"/>
      <c r="Q1213" s="193"/>
      <c r="R1213" s="193"/>
      <c r="S1213" s="193"/>
    </row>
  </sheetData>
  <mergeCells count="1">
    <mergeCell ref="A1:S1"/>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rightToLeft="1" tabSelected="1" workbookViewId="0">
      <selection activeCell="O53" sqref="O53"/>
    </sheetView>
  </sheetViews>
  <sheetFormatPr defaultRowHeight="15" x14ac:dyDescent="0.25"/>
  <cols>
    <col min="1" max="1" width="5.5703125" customWidth="1"/>
    <col min="2" max="2" width="7" customWidth="1"/>
    <col min="3" max="3" width="22.85546875" customWidth="1"/>
    <col min="4" max="4" width="20.5703125" customWidth="1"/>
    <col min="5" max="5" width="5.7109375" customWidth="1"/>
    <col min="6" max="6" width="0.140625" hidden="1" customWidth="1"/>
    <col min="7" max="7" width="0.28515625" hidden="1" customWidth="1"/>
    <col min="8" max="8" width="6.5703125" customWidth="1"/>
    <col min="9" max="9" width="12.140625" hidden="1" customWidth="1"/>
    <col min="10" max="10" width="0.28515625" hidden="1" customWidth="1"/>
    <col min="11" max="11" width="5.42578125" customWidth="1"/>
    <col min="12" max="12" width="9.140625" hidden="1" customWidth="1"/>
    <col min="13" max="13" width="14.28515625" hidden="1" customWidth="1"/>
    <col min="14" max="14" width="9" customWidth="1"/>
    <col min="15" max="15" width="7.140625" customWidth="1"/>
    <col min="16" max="16" width="10.5703125" customWidth="1"/>
    <col min="17" max="17" width="10.7109375" customWidth="1"/>
    <col min="18" max="18" width="10.42578125" customWidth="1"/>
    <col min="19" max="19" width="12.140625" customWidth="1"/>
    <col min="20" max="20" width="10.5703125" customWidth="1"/>
    <col min="21" max="21" width="9.140625" hidden="1" customWidth="1"/>
  </cols>
  <sheetData>
    <row r="1" spans="1:20" ht="19.5" customHeight="1" x14ac:dyDescent="0.25">
      <c r="A1" s="204" t="s">
        <v>2268</v>
      </c>
      <c r="B1" s="204"/>
      <c r="C1" s="204"/>
      <c r="D1" s="204"/>
      <c r="E1" s="204"/>
      <c r="F1" s="204"/>
      <c r="G1" s="204"/>
      <c r="H1" s="204"/>
      <c r="I1" s="204"/>
      <c r="J1" s="204"/>
      <c r="K1" s="204"/>
      <c r="L1" s="204"/>
      <c r="M1" s="204"/>
      <c r="N1" s="204"/>
      <c r="O1" s="204"/>
      <c r="P1" s="204"/>
      <c r="Q1" s="204"/>
      <c r="R1" s="204"/>
      <c r="S1" s="96"/>
      <c r="T1" s="9"/>
    </row>
    <row r="2" spans="1:20" ht="30" customHeight="1" x14ac:dyDescent="0.25">
      <c r="A2" s="13" t="s">
        <v>1</v>
      </c>
      <c r="B2" s="13" t="s">
        <v>305</v>
      </c>
      <c r="C2" s="13" t="s">
        <v>306</v>
      </c>
      <c r="D2" s="13" t="s">
        <v>4</v>
      </c>
      <c r="E2" s="13" t="s">
        <v>307</v>
      </c>
      <c r="F2" s="32" t="s">
        <v>308</v>
      </c>
      <c r="G2" s="32" t="s">
        <v>309</v>
      </c>
      <c r="H2" s="13" t="s">
        <v>310</v>
      </c>
      <c r="I2" s="32" t="s">
        <v>311</v>
      </c>
      <c r="J2" s="32" t="s">
        <v>312</v>
      </c>
      <c r="K2" s="13" t="s">
        <v>7</v>
      </c>
      <c r="L2" s="32" t="s">
        <v>916</v>
      </c>
      <c r="M2" s="32" t="s">
        <v>313</v>
      </c>
      <c r="N2" s="32" t="s">
        <v>2269</v>
      </c>
      <c r="O2" s="13" t="s">
        <v>8</v>
      </c>
      <c r="P2" s="2" t="s">
        <v>354</v>
      </c>
      <c r="Q2" s="2" t="s">
        <v>355</v>
      </c>
      <c r="R2" s="2" t="s">
        <v>304</v>
      </c>
      <c r="S2" s="87" t="s">
        <v>694</v>
      </c>
      <c r="T2" s="9"/>
    </row>
    <row r="3" spans="1:20" ht="31.5" customHeight="1" x14ac:dyDescent="0.25">
      <c r="A3" s="51" t="s">
        <v>16</v>
      </c>
      <c r="B3" s="51">
        <v>900235</v>
      </c>
      <c r="C3" s="51" t="s">
        <v>2253</v>
      </c>
      <c r="D3" s="51"/>
      <c r="E3" s="51">
        <v>1.2</v>
      </c>
      <c r="F3" s="52">
        <f>H3*216000</f>
        <v>259200</v>
      </c>
      <c r="G3" s="52">
        <f t="shared" ref="G3:G49" si="0">95200*H3</f>
        <v>114240</v>
      </c>
      <c r="H3" s="51">
        <v>1.2</v>
      </c>
      <c r="I3" s="52">
        <f>K3*277000</f>
        <v>0</v>
      </c>
      <c r="J3" s="52">
        <f>112600*K3</f>
        <v>0</v>
      </c>
      <c r="K3" s="51">
        <v>0</v>
      </c>
      <c r="L3" s="52">
        <f>I3+F3</f>
        <v>259200</v>
      </c>
      <c r="M3" s="52">
        <f>J3+G3</f>
        <v>114240</v>
      </c>
      <c r="N3" s="52">
        <f t="shared" ref="N3:N49" si="1">L3-(M3*70%)</f>
        <v>179232</v>
      </c>
      <c r="O3" s="51">
        <v>0</v>
      </c>
      <c r="P3" s="24">
        <f>H3*190000</f>
        <v>228000</v>
      </c>
      <c r="Q3" s="24">
        <f>K3*220000</f>
        <v>0</v>
      </c>
      <c r="R3" s="24">
        <f t="shared" ref="R3:R49" si="2">P3+Q3</f>
        <v>228000</v>
      </c>
      <c r="S3" s="24">
        <f>R3-(N3*70%)</f>
        <v>102537.60000000001</v>
      </c>
    </row>
    <row r="4" spans="1:20" ht="21.75" customHeight="1" x14ac:dyDescent="0.25">
      <c r="A4" s="51" t="s">
        <v>49</v>
      </c>
      <c r="B4" s="51">
        <v>602025</v>
      </c>
      <c r="C4" s="51" t="s">
        <v>2254</v>
      </c>
      <c r="D4" s="51"/>
      <c r="E4" s="51">
        <v>65</v>
      </c>
      <c r="F4" s="52">
        <f t="shared" ref="F4:F14" si="3">H4*216000</f>
        <v>9072000</v>
      </c>
      <c r="G4" s="52">
        <f t="shared" si="0"/>
        <v>3998400</v>
      </c>
      <c r="H4" s="51">
        <v>42</v>
      </c>
      <c r="I4" s="52">
        <f t="shared" ref="I4:I49" si="4">K4*277000</f>
        <v>6371000</v>
      </c>
      <c r="J4" s="52">
        <f t="shared" ref="J4:J49" si="5">112600*K4</f>
        <v>2589800</v>
      </c>
      <c r="K4" s="51">
        <v>23</v>
      </c>
      <c r="L4" s="52">
        <f t="shared" ref="L4:M49" si="6">I4+F4</f>
        <v>15443000</v>
      </c>
      <c r="M4" s="52">
        <f t="shared" si="6"/>
        <v>6588200</v>
      </c>
      <c r="N4" s="52">
        <f t="shared" si="1"/>
        <v>10831260</v>
      </c>
      <c r="O4" s="51">
        <v>4</v>
      </c>
      <c r="P4" s="24">
        <f>H4*190000</f>
        <v>7980000</v>
      </c>
      <c r="Q4" s="24">
        <f>K4*220000</f>
        <v>5060000</v>
      </c>
      <c r="R4" s="24">
        <f t="shared" si="2"/>
        <v>13040000</v>
      </c>
      <c r="S4" s="24">
        <f t="shared" ref="S4:S57" si="7">R4-(N4*70%)</f>
        <v>5458118.0000000009</v>
      </c>
    </row>
    <row r="5" spans="1:20" ht="24.75" customHeight="1" x14ac:dyDescent="0.25">
      <c r="A5" s="51" t="s">
        <v>16</v>
      </c>
      <c r="B5" s="51">
        <v>602057</v>
      </c>
      <c r="C5" s="51" t="s">
        <v>2255</v>
      </c>
      <c r="D5" s="51"/>
      <c r="E5" s="51">
        <v>40</v>
      </c>
      <c r="F5" s="52">
        <f t="shared" si="3"/>
        <v>8640000</v>
      </c>
      <c r="G5" s="52">
        <f t="shared" si="0"/>
        <v>3808000</v>
      </c>
      <c r="H5" s="51">
        <v>40</v>
      </c>
      <c r="I5" s="52">
        <f t="shared" si="4"/>
        <v>0</v>
      </c>
      <c r="J5" s="52">
        <f t="shared" si="5"/>
        <v>0</v>
      </c>
      <c r="K5" s="51">
        <v>0</v>
      </c>
      <c r="L5" s="52">
        <f t="shared" si="6"/>
        <v>8640000</v>
      </c>
      <c r="M5" s="52">
        <f t="shared" si="6"/>
        <v>3808000</v>
      </c>
      <c r="N5" s="52">
        <f t="shared" si="1"/>
        <v>5974400</v>
      </c>
      <c r="O5" s="51">
        <v>0</v>
      </c>
      <c r="P5" s="24">
        <f>H5*190000</f>
        <v>7600000</v>
      </c>
      <c r="Q5" s="24">
        <f>K5*220000</f>
        <v>0</v>
      </c>
      <c r="R5" s="24">
        <f t="shared" si="2"/>
        <v>7600000</v>
      </c>
      <c r="S5" s="24">
        <f t="shared" si="7"/>
        <v>3417920.0000000005</v>
      </c>
    </row>
    <row r="6" spans="1:20" ht="25.5" customHeight="1" x14ac:dyDescent="0.25">
      <c r="A6" s="51" t="s">
        <v>16</v>
      </c>
      <c r="B6" s="51">
        <v>701505</v>
      </c>
      <c r="C6" s="51" t="s">
        <v>315</v>
      </c>
      <c r="D6" s="51"/>
      <c r="E6" s="51">
        <v>2</v>
      </c>
      <c r="F6" s="52">
        <f t="shared" si="3"/>
        <v>280800</v>
      </c>
      <c r="G6" s="52">
        <f t="shared" si="0"/>
        <v>123760</v>
      </c>
      <c r="H6" s="51">
        <v>1.3</v>
      </c>
      <c r="I6" s="52">
        <f t="shared" si="4"/>
        <v>193900</v>
      </c>
      <c r="J6" s="52">
        <f t="shared" si="5"/>
        <v>78820</v>
      </c>
      <c r="K6" s="51">
        <v>0.7</v>
      </c>
      <c r="L6" s="52">
        <f t="shared" si="6"/>
        <v>474700</v>
      </c>
      <c r="M6" s="52">
        <f t="shared" si="6"/>
        <v>202580</v>
      </c>
      <c r="N6" s="52">
        <f t="shared" si="1"/>
        <v>332894</v>
      </c>
      <c r="O6" s="51">
        <v>0</v>
      </c>
      <c r="P6" s="24">
        <f>H6*210000</f>
        <v>273000</v>
      </c>
      <c r="Q6" s="24">
        <f>K6*240000</f>
        <v>168000</v>
      </c>
      <c r="R6" s="24">
        <f t="shared" si="2"/>
        <v>441000</v>
      </c>
      <c r="S6" s="24">
        <f t="shared" si="7"/>
        <v>207974.2</v>
      </c>
    </row>
    <row r="7" spans="1:20" ht="30.75" customHeight="1" x14ac:dyDescent="0.25">
      <c r="A7" s="51" t="s">
        <v>16</v>
      </c>
      <c r="B7" s="51">
        <v>701515</v>
      </c>
      <c r="C7" s="51" t="s">
        <v>316</v>
      </c>
      <c r="D7" s="51"/>
      <c r="E7" s="51">
        <v>2.5</v>
      </c>
      <c r="F7" s="52">
        <f t="shared" si="3"/>
        <v>367200</v>
      </c>
      <c r="G7" s="52">
        <f t="shared" si="0"/>
        <v>161840</v>
      </c>
      <c r="H7" s="51">
        <v>1.7</v>
      </c>
      <c r="I7" s="52">
        <f t="shared" si="4"/>
        <v>221600</v>
      </c>
      <c r="J7" s="52">
        <f t="shared" si="5"/>
        <v>90080</v>
      </c>
      <c r="K7" s="51">
        <v>0.8</v>
      </c>
      <c r="L7" s="52">
        <f t="shared" si="6"/>
        <v>588800</v>
      </c>
      <c r="M7" s="52">
        <f t="shared" si="6"/>
        <v>251920</v>
      </c>
      <c r="N7" s="52">
        <f t="shared" si="1"/>
        <v>412456</v>
      </c>
      <c r="O7" s="51">
        <v>0</v>
      </c>
      <c r="P7" s="24">
        <f t="shared" ref="P7:P8" si="8">H7*210000</f>
        <v>357000</v>
      </c>
      <c r="Q7" s="24">
        <f t="shared" ref="Q7:Q8" si="9">K7*240000</f>
        <v>192000</v>
      </c>
      <c r="R7" s="24">
        <f t="shared" si="2"/>
        <v>549000</v>
      </c>
      <c r="S7" s="24">
        <f t="shared" si="7"/>
        <v>260280.80000000005</v>
      </c>
    </row>
    <row r="8" spans="1:20" ht="42" customHeight="1" x14ac:dyDescent="0.25">
      <c r="A8" s="51" t="s">
        <v>16</v>
      </c>
      <c r="B8" s="51">
        <v>701705</v>
      </c>
      <c r="C8" s="51" t="s">
        <v>317</v>
      </c>
      <c r="D8" s="51"/>
      <c r="E8" s="51">
        <v>3</v>
      </c>
      <c r="F8" s="52">
        <f t="shared" si="3"/>
        <v>432000</v>
      </c>
      <c r="G8" s="52">
        <f t="shared" si="0"/>
        <v>190400</v>
      </c>
      <c r="H8" s="51">
        <v>2</v>
      </c>
      <c r="I8" s="52">
        <f t="shared" si="4"/>
        <v>277000</v>
      </c>
      <c r="J8" s="52">
        <f t="shared" si="5"/>
        <v>112600</v>
      </c>
      <c r="K8" s="51">
        <v>1</v>
      </c>
      <c r="L8" s="52">
        <f t="shared" si="6"/>
        <v>709000</v>
      </c>
      <c r="M8" s="52">
        <f t="shared" si="6"/>
        <v>303000</v>
      </c>
      <c r="N8" s="52">
        <f t="shared" si="1"/>
        <v>496900</v>
      </c>
      <c r="O8" s="51">
        <v>0</v>
      </c>
      <c r="P8" s="24">
        <f t="shared" si="8"/>
        <v>420000</v>
      </c>
      <c r="Q8" s="24">
        <f t="shared" si="9"/>
        <v>240000</v>
      </c>
      <c r="R8" s="24">
        <f t="shared" si="2"/>
        <v>660000</v>
      </c>
      <c r="S8" s="24">
        <f t="shared" si="7"/>
        <v>312170</v>
      </c>
    </row>
    <row r="9" spans="1:20" ht="24.75" customHeight="1" x14ac:dyDescent="0.25">
      <c r="A9" s="51" t="s">
        <v>16</v>
      </c>
      <c r="B9" s="51">
        <v>706000</v>
      </c>
      <c r="C9" s="51" t="s">
        <v>2256</v>
      </c>
      <c r="D9" s="51"/>
      <c r="E9" s="51">
        <v>4.0199999999999996</v>
      </c>
      <c r="F9" s="52">
        <f t="shared" si="3"/>
        <v>367200</v>
      </c>
      <c r="G9" s="52">
        <f t="shared" si="0"/>
        <v>161840</v>
      </c>
      <c r="H9" s="51">
        <v>1.7</v>
      </c>
      <c r="I9" s="52">
        <f t="shared" si="4"/>
        <v>642640</v>
      </c>
      <c r="J9" s="52">
        <f t="shared" si="5"/>
        <v>261231.99999999997</v>
      </c>
      <c r="K9" s="51">
        <v>2.3199999999999998</v>
      </c>
      <c r="L9" s="52">
        <f t="shared" si="6"/>
        <v>1009840</v>
      </c>
      <c r="M9" s="52">
        <f t="shared" si="6"/>
        <v>423072</v>
      </c>
      <c r="N9" s="52">
        <f t="shared" si="1"/>
        <v>713689.60000000009</v>
      </c>
      <c r="O9" s="51">
        <v>0</v>
      </c>
      <c r="P9" s="24">
        <f>H9*210000</f>
        <v>357000</v>
      </c>
      <c r="Q9" s="24">
        <f>K9*250000</f>
        <v>580000</v>
      </c>
      <c r="R9" s="24">
        <f t="shared" si="2"/>
        <v>937000</v>
      </c>
      <c r="S9" s="24">
        <f t="shared" si="7"/>
        <v>437417.27999999997</v>
      </c>
    </row>
    <row r="10" spans="1:20" ht="27" customHeight="1" x14ac:dyDescent="0.25">
      <c r="A10" s="51" t="s">
        <v>16</v>
      </c>
      <c r="B10" s="51">
        <v>706005</v>
      </c>
      <c r="C10" s="51" t="s">
        <v>2257</v>
      </c>
      <c r="D10" s="51"/>
      <c r="E10" s="51">
        <v>6.77</v>
      </c>
      <c r="F10" s="52">
        <f t="shared" si="3"/>
        <v>835920</v>
      </c>
      <c r="G10" s="52">
        <f t="shared" si="0"/>
        <v>368424</v>
      </c>
      <c r="H10" s="51">
        <v>3.87</v>
      </c>
      <c r="I10" s="52">
        <f t="shared" si="4"/>
        <v>803300</v>
      </c>
      <c r="J10" s="52">
        <f t="shared" si="5"/>
        <v>326540</v>
      </c>
      <c r="K10" s="51">
        <v>2.9</v>
      </c>
      <c r="L10" s="52">
        <f t="shared" si="6"/>
        <v>1639220</v>
      </c>
      <c r="M10" s="52">
        <f t="shared" si="6"/>
        <v>694964</v>
      </c>
      <c r="N10" s="52">
        <f t="shared" si="1"/>
        <v>1152745.2</v>
      </c>
      <c r="O10" s="51">
        <v>0</v>
      </c>
      <c r="P10" s="24">
        <f t="shared" ref="P10:P14" si="10">H10*210000</f>
        <v>812700</v>
      </c>
      <c r="Q10" s="24">
        <f t="shared" ref="Q10:Q14" si="11">K10*250000</f>
        <v>725000</v>
      </c>
      <c r="R10" s="24">
        <f t="shared" si="2"/>
        <v>1537700</v>
      </c>
      <c r="S10" s="24">
        <f t="shared" si="7"/>
        <v>730778.3600000001</v>
      </c>
    </row>
    <row r="11" spans="1:20" ht="29.25" customHeight="1" x14ac:dyDescent="0.25">
      <c r="A11" s="51" t="s">
        <v>16</v>
      </c>
      <c r="B11" s="51">
        <v>706010</v>
      </c>
      <c r="C11" s="51" t="s">
        <v>2258</v>
      </c>
      <c r="D11" s="51"/>
      <c r="E11" s="51">
        <v>2.23</v>
      </c>
      <c r="F11" s="52">
        <f t="shared" si="3"/>
        <v>192240</v>
      </c>
      <c r="G11" s="52">
        <f t="shared" si="0"/>
        <v>84728</v>
      </c>
      <c r="H11" s="51">
        <v>0.89</v>
      </c>
      <c r="I11" s="52">
        <f t="shared" si="4"/>
        <v>371180</v>
      </c>
      <c r="J11" s="52">
        <f t="shared" si="5"/>
        <v>150884</v>
      </c>
      <c r="K11" s="51">
        <v>1.34</v>
      </c>
      <c r="L11" s="52">
        <f t="shared" si="6"/>
        <v>563420</v>
      </c>
      <c r="M11" s="52">
        <f t="shared" si="6"/>
        <v>235612</v>
      </c>
      <c r="N11" s="52">
        <f t="shared" si="1"/>
        <v>398491.6</v>
      </c>
      <c r="O11" s="51">
        <v>0</v>
      </c>
      <c r="P11" s="24">
        <f t="shared" si="10"/>
        <v>186900</v>
      </c>
      <c r="Q11" s="24">
        <f t="shared" si="11"/>
        <v>335000</v>
      </c>
      <c r="R11" s="24">
        <f t="shared" si="2"/>
        <v>521900</v>
      </c>
      <c r="S11" s="24">
        <f t="shared" si="7"/>
        <v>242955.88000000006</v>
      </c>
    </row>
    <row r="12" spans="1:20" ht="28.5" customHeight="1" x14ac:dyDescent="0.25">
      <c r="A12" s="51" t="s">
        <v>16</v>
      </c>
      <c r="B12" s="51">
        <v>706015</v>
      </c>
      <c r="C12" s="51" t="s">
        <v>2259</v>
      </c>
      <c r="D12" s="51"/>
      <c r="E12" s="51">
        <v>3.6799999999999997</v>
      </c>
      <c r="F12" s="52">
        <f t="shared" si="3"/>
        <v>434159.99999999994</v>
      </c>
      <c r="G12" s="52">
        <f t="shared" si="0"/>
        <v>191351.99999999997</v>
      </c>
      <c r="H12" s="51">
        <v>2.0099999999999998</v>
      </c>
      <c r="I12" s="52">
        <f t="shared" si="4"/>
        <v>462590</v>
      </c>
      <c r="J12" s="52">
        <f t="shared" si="5"/>
        <v>188042</v>
      </c>
      <c r="K12" s="51">
        <v>1.67</v>
      </c>
      <c r="L12" s="52">
        <f t="shared" si="6"/>
        <v>896750</v>
      </c>
      <c r="M12" s="52">
        <f t="shared" si="6"/>
        <v>379394</v>
      </c>
      <c r="N12" s="52">
        <f t="shared" si="1"/>
        <v>631174.19999999995</v>
      </c>
      <c r="O12" s="51">
        <v>0</v>
      </c>
      <c r="P12" s="24">
        <f t="shared" si="10"/>
        <v>422099.99999999994</v>
      </c>
      <c r="Q12" s="24">
        <f t="shared" si="11"/>
        <v>417500</v>
      </c>
      <c r="R12" s="24">
        <f t="shared" si="2"/>
        <v>839600</v>
      </c>
      <c r="S12" s="24">
        <f t="shared" si="7"/>
        <v>397778.06000000006</v>
      </c>
    </row>
    <row r="13" spans="1:20" ht="27" customHeight="1" x14ac:dyDescent="0.25">
      <c r="A13" s="51" t="s">
        <v>16</v>
      </c>
      <c r="B13" s="51">
        <v>706020</v>
      </c>
      <c r="C13" s="51" t="s">
        <v>2260</v>
      </c>
      <c r="D13" s="51"/>
      <c r="E13" s="51">
        <v>8.25</v>
      </c>
      <c r="F13" s="52">
        <f t="shared" si="3"/>
        <v>712800</v>
      </c>
      <c r="G13" s="52">
        <f t="shared" si="0"/>
        <v>314160</v>
      </c>
      <c r="H13" s="51">
        <v>3.3</v>
      </c>
      <c r="I13" s="52">
        <f t="shared" si="4"/>
        <v>1371150</v>
      </c>
      <c r="J13" s="52">
        <f t="shared" si="5"/>
        <v>557370</v>
      </c>
      <c r="K13" s="51">
        <v>4.95</v>
      </c>
      <c r="L13" s="52">
        <f t="shared" si="6"/>
        <v>2083950</v>
      </c>
      <c r="M13" s="52">
        <f t="shared" si="6"/>
        <v>871530</v>
      </c>
      <c r="N13" s="52">
        <f t="shared" si="1"/>
        <v>1473879</v>
      </c>
      <c r="O13" s="51">
        <v>0</v>
      </c>
      <c r="P13" s="24">
        <f t="shared" si="10"/>
        <v>693000</v>
      </c>
      <c r="Q13" s="24">
        <f t="shared" si="11"/>
        <v>1237500</v>
      </c>
      <c r="R13" s="24">
        <f t="shared" si="2"/>
        <v>1930500</v>
      </c>
      <c r="S13" s="24">
        <f t="shared" si="7"/>
        <v>898784.70000000007</v>
      </c>
    </row>
    <row r="14" spans="1:20" ht="45" x14ac:dyDescent="0.25">
      <c r="A14" s="51" t="s">
        <v>49</v>
      </c>
      <c r="B14" s="51">
        <v>706030</v>
      </c>
      <c r="C14" s="51" t="s">
        <v>2261</v>
      </c>
      <c r="D14" s="51"/>
      <c r="E14" s="51">
        <v>4</v>
      </c>
      <c r="F14" s="52">
        <f t="shared" si="3"/>
        <v>324000</v>
      </c>
      <c r="G14" s="52">
        <f t="shared" si="0"/>
        <v>142800</v>
      </c>
      <c r="H14" s="51">
        <v>1.5</v>
      </c>
      <c r="I14" s="52">
        <f t="shared" si="4"/>
        <v>692500</v>
      </c>
      <c r="J14" s="52">
        <f t="shared" si="5"/>
        <v>281500</v>
      </c>
      <c r="K14" s="51">
        <v>2.5</v>
      </c>
      <c r="L14" s="52">
        <f t="shared" si="6"/>
        <v>1016500</v>
      </c>
      <c r="M14" s="52">
        <f t="shared" si="6"/>
        <v>424300</v>
      </c>
      <c r="N14" s="52">
        <f t="shared" si="1"/>
        <v>719490</v>
      </c>
      <c r="O14" s="51">
        <v>0</v>
      </c>
      <c r="P14" s="24">
        <f t="shared" si="10"/>
        <v>315000</v>
      </c>
      <c r="Q14" s="24">
        <f t="shared" si="11"/>
        <v>625000</v>
      </c>
      <c r="R14" s="24">
        <f t="shared" si="2"/>
        <v>940000</v>
      </c>
      <c r="S14" s="24">
        <f t="shared" si="7"/>
        <v>436357.00000000006</v>
      </c>
    </row>
    <row r="15" spans="1:20" ht="57" customHeight="1" x14ac:dyDescent="0.25">
      <c r="A15" s="51"/>
      <c r="B15" s="51">
        <v>601925</v>
      </c>
      <c r="C15" s="51" t="s">
        <v>181</v>
      </c>
      <c r="D15" s="51" t="s">
        <v>180</v>
      </c>
      <c r="E15" s="51">
        <v>3</v>
      </c>
      <c r="F15" s="52">
        <v>0</v>
      </c>
      <c r="G15" s="52">
        <v>0</v>
      </c>
      <c r="H15" s="51">
        <v>3</v>
      </c>
      <c r="I15" s="52">
        <f t="shared" si="4"/>
        <v>0</v>
      </c>
      <c r="J15" s="52">
        <f t="shared" si="5"/>
        <v>0</v>
      </c>
      <c r="K15" s="51">
        <v>0</v>
      </c>
      <c r="L15" s="52">
        <f>H15*380000</f>
        <v>1140000</v>
      </c>
      <c r="M15" s="52">
        <f t="shared" si="6"/>
        <v>0</v>
      </c>
      <c r="N15" s="52">
        <v>0</v>
      </c>
      <c r="O15" s="51">
        <v>3</v>
      </c>
      <c r="P15" s="24">
        <f>H15*350000</f>
        <v>1050000</v>
      </c>
      <c r="Q15" s="24">
        <f>K15*350000</f>
        <v>0</v>
      </c>
      <c r="R15" s="24">
        <f t="shared" si="2"/>
        <v>1050000</v>
      </c>
      <c r="S15" s="24">
        <f t="shared" si="7"/>
        <v>1050000</v>
      </c>
    </row>
    <row r="16" spans="1:20" ht="53.25" customHeight="1" x14ac:dyDescent="0.25">
      <c r="A16" s="51" t="s">
        <v>49</v>
      </c>
      <c r="B16" s="51">
        <v>706035</v>
      </c>
      <c r="C16" s="51" t="s">
        <v>2262</v>
      </c>
      <c r="D16" s="51"/>
      <c r="E16" s="51">
        <v>3.5</v>
      </c>
      <c r="F16" s="52">
        <f>H16*216000</f>
        <v>324000</v>
      </c>
      <c r="G16" s="52">
        <f t="shared" si="0"/>
        <v>142800</v>
      </c>
      <c r="H16" s="51">
        <v>1.5</v>
      </c>
      <c r="I16" s="52">
        <f t="shared" si="4"/>
        <v>554000</v>
      </c>
      <c r="J16" s="52">
        <f t="shared" si="5"/>
        <v>225200</v>
      </c>
      <c r="K16" s="51">
        <v>2</v>
      </c>
      <c r="L16" s="52">
        <f t="shared" si="6"/>
        <v>878000</v>
      </c>
      <c r="M16" s="52">
        <f t="shared" si="6"/>
        <v>368000</v>
      </c>
      <c r="N16" s="52">
        <f t="shared" si="1"/>
        <v>620400</v>
      </c>
      <c r="O16" s="51">
        <v>0</v>
      </c>
      <c r="P16" s="24">
        <f>H16*210000</f>
        <v>315000</v>
      </c>
      <c r="Q16" s="24">
        <f>K16*220000</f>
        <v>440000</v>
      </c>
      <c r="R16" s="24">
        <f t="shared" si="2"/>
        <v>755000</v>
      </c>
      <c r="S16" s="24">
        <f t="shared" si="7"/>
        <v>320720</v>
      </c>
    </row>
    <row r="17" spans="1:19" ht="38.25" customHeight="1" x14ac:dyDescent="0.25">
      <c r="A17" s="51" t="s">
        <v>49</v>
      </c>
      <c r="B17" s="51">
        <v>706040</v>
      </c>
      <c r="C17" s="51" t="s">
        <v>2263</v>
      </c>
      <c r="D17" s="51"/>
      <c r="E17" s="51">
        <v>1.5</v>
      </c>
      <c r="F17" s="52">
        <f t="shared" ref="F17:F49" si="12">H17*216000</f>
        <v>108000</v>
      </c>
      <c r="G17" s="52">
        <f t="shared" si="0"/>
        <v>47600</v>
      </c>
      <c r="H17" s="51">
        <v>0.5</v>
      </c>
      <c r="I17" s="52">
        <f t="shared" si="4"/>
        <v>277000</v>
      </c>
      <c r="J17" s="52">
        <f t="shared" si="5"/>
        <v>112600</v>
      </c>
      <c r="K17" s="51">
        <v>1</v>
      </c>
      <c r="L17" s="52">
        <f t="shared" si="6"/>
        <v>385000</v>
      </c>
      <c r="M17" s="52">
        <f t="shared" si="6"/>
        <v>160200</v>
      </c>
      <c r="N17" s="52">
        <f t="shared" si="1"/>
        <v>272860</v>
      </c>
      <c r="O17" s="51">
        <v>0</v>
      </c>
      <c r="P17" s="24">
        <f t="shared" ref="P17:P23" si="13">H17*210000</f>
        <v>105000</v>
      </c>
      <c r="Q17" s="24">
        <f t="shared" ref="Q17:Q56" si="14">K17*220000</f>
        <v>220000</v>
      </c>
      <c r="R17" s="24">
        <f t="shared" si="2"/>
        <v>325000</v>
      </c>
      <c r="S17" s="24">
        <f t="shared" si="7"/>
        <v>133998</v>
      </c>
    </row>
    <row r="18" spans="1:19" ht="56.25" customHeight="1" x14ac:dyDescent="0.25">
      <c r="A18" s="51" t="s">
        <v>49</v>
      </c>
      <c r="B18" s="51">
        <v>706045</v>
      </c>
      <c r="C18" s="51" t="s">
        <v>2264</v>
      </c>
      <c r="D18" s="51" t="s">
        <v>2265</v>
      </c>
      <c r="E18" s="51">
        <v>2.2000000000000002</v>
      </c>
      <c r="F18" s="52">
        <f t="shared" si="12"/>
        <v>324000</v>
      </c>
      <c r="G18" s="52">
        <f t="shared" si="0"/>
        <v>142800</v>
      </c>
      <c r="H18" s="51">
        <v>1.5</v>
      </c>
      <c r="I18" s="52">
        <f t="shared" si="4"/>
        <v>193900</v>
      </c>
      <c r="J18" s="52">
        <f t="shared" si="5"/>
        <v>78820</v>
      </c>
      <c r="K18" s="51">
        <v>0.7</v>
      </c>
      <c r="L18" s="52">
        <f t="shared" si="6"/>
        <v>517900</v>
      </c>
      <c r="M18" s="52">
        <f t="shared" si="6"/>
        <v>221620</v>
      </c>
      <c r="N18" s="52">
        <f t="shared" si="1"/>
        <v>362766</v>
      </c>
      <c r="O18" s="51">
        <v>0</v>
      </c>
      <c r="P18" s="24">
        <f t="shared" si="13"/>
        <v>315000</v>
      </c>
      <c r="Q18" s="24">
        <f t="shared" si="14"/>
        <v>154000</v>
      </c>
      <c r="R18" s="24">
        <f t="shared" si="2"/>
        <v>469000</v>
      </c>
      <c r="S18" s="24">
        <f t="shared" si="7"/>
        <v>215063.80000000002</v>
      </c>
    </row>
    <row r="19" spans="1:19" ht="26.25" customHeight="1" x14ac:dyDescent="0.25">
      <c r="A19" s="51" t="s">
        <v>49</v>
      </c>
      <c r="B19" s="51">
        <v>706050</v>
      </c>
      <c r="C19" s="51" t="s">
        <v>2266</v>
      </c>
      <c r="D19" s="51"/>
      <c r="E19" s="51">
        <v>1.5</v>
      </c>
      <c r="F19" s="52">
        <f t="shared" si="12"/>
        <v>108000</v>
      </c>
      <c r="G19" s="52">
        <f t="shared" si="0"/>
        <v>47600</v>
      </c>
      <c r="H19" s="51">
        <v>0.5</v>
      </c>
      <c r="I19" s="52">
        <f t="shared" si="4"/>
        <v>277000</v>
      </c>
      <c r="J19" s="52">
        <f t="shared" si="5"/>
        <v>112600</v>
      </c>
      <c r="K19" s="51">
        <v>1</v>
      </c>
      <c r="L19" s="52">
        <f t="shared" si="6"/>
        <v>385000</v>
      </c>
      <c r="M19" s="52">
        <f t="shared" si="6"/>
        <v>160200</v>
      </c>
      <c r="N19" s="52">
        <f t="shared" si="1"/>
        <v>272860</v>
      </c>
      <c r="O19" s="51">
        <v>0</v>
      </c>
      <c r="P19" s="24">
        <f t="shared" si="13"/>
        <v>105000</v>
      </c>
      <c r="Q19" s="24">
        <f t="shared" si="14"/>
        <v>220000</v>
      </c>
      <c r="R19" s="24">
        <f t="shared" si="2"/>
        <v>325000</v>
      </c>
      <c r="S19" s="24">
        <f t="shared" si="7"/>
        <v>133998</v>
      </c>
    </row>
    <row r="20" spans="1:19" ht="30" x14ac:dyDescent="0.25">
      <c r="A20" s="51" t="s">
        <v>49</v>
      </c>
      <c r="B20" s="51">
        <v>706055</v>
      </c>
      <c r="C20" s="51" t="s">
        <v>2267</v>
      </c>
      <c r="D20" s="51"/>
      <c r="E20" s="51">
        <v>1.5</v>
      </c>
      <c r="F20" s="52">
        <f t="shared" si="12"/>
        <v>108000</v>
      </c>
      <c r="G20" s="52">
        <f t="shared" si="0"/>
        <v>47600</v>
      </c>
      <c r="H20" s="51">
        <v>0.5</v>
      </c>
      <c r="I20" s="52">
        <f t="shared" si="4"/>
        <v>277000</v>
      </c>
      <c r="J20" s="52">
        <f t="shared" si="5"/>
        <v>112600</v>
      </c>
      <c r="K20" s="51">
        <v>1</v>
      </c>
      <c r="L20" s="52">
        <f t="shared" si="6"/>
        <v>385000</v>
      </c>
      <c r="M20" s="52">
        <f t="shared" si="6"/>
        <v>160200</v>
      </c>
      <c r="N20" s="52">
        <f t="shared" si="1"/>
        <v>272860</v>
      </c>
      <c r="O20" s="51">
        <v>0</v>
      </c>
      <c r="P20" s="24">
        <f t="shared" si="13"/>
        <v>105000</v>
      </c>
      <c r="Q20" s="24">
        <f t="shared" si="14"/>
        <v>220000</v>
      </c>
      <c r="R20" s="24">
        <f t="shared" si="2"/>
        <v>325000</v>
      </c>
      <c r="S20" s="24">
        <f t="shared" si="7"/>
        <v>133998</v>
      </c>
    </row>
    <row r="21" spans="1:19" ht="39" customHeight="1" x14ac:dyDescent="0.25">
      <c r="A21" s="51" t="s">
        <v>49</v>
      </c>
      <c r="B21" s="51">
        <v>706060</v>
      </c>
      <c r="C21" s="51" t="s">
        <v>2270</v>
      </c>
      <c r="D21" s="51" t="s">
        <v>2323</v>
      </c>
      <c r="E21" s="51">
        <v>2</v>
      </c>
      <c r="F21" s="52">
        <f t="shared" si="12"/>
        <v>108000</v>
      </c>
      <c r="G21" s="52">
        <f t="shared" si="0"/>
        <v>47600</v>
      </c>
      <c r="H21" s="51">
        <v>0.5</v>
      </c>
      <c r="I21" s="52">
        <f t="shared" si="4"/>
        <v>415500</v>
      </c>
      <c r="J21" s="52">
        <f t="shared" si="5"/>
        <v>168900</v>
      </c>
      <c r="K21" s="51">
        <v>1.5</v>
      </c>
      <c r="L21" s="52">
        <f t="shared" si="6"/>
        <v>523500</v>
      </c>
      <c r="M21" s="52">
        <f t="shared" si="6"/>
        <v>216500</v>
      </c>
      <c r="N21" s="52">
        <f t="shared" si="1"/>
        <v>371950</v>
      </c>
      <c r="O21" s="51">
        <v>0</v>
      </c>
      <c r="P21" s="24">
        <f t="shared" si="13"/>
        <v>105000</v>
      </c>
      <c r="Q21" s="24">
        <f t="shared" si="14"/>
        <v>330000</v>
      </c>
      <c r="R21" s="24">
        <f t="shared" si="2"/>
        <v>435000</v>
      </c>
      <c r="S21" s="24">
        <f t="shared" si="7"/>
        <v>174635.00000000003</v>
      </c>
    </row>
    <row r="22" spans="1:19" ht="40.5" customHeight="1" x14ac:dyDescent="0.25">
      <c r="A22" s="51"/>
      <c r="B22" s="51"/>
      <c r="C22" s="51"/>
      <c r="D22" s="51"/>
      <c r="E22" s="51"/>
      <c r="F22" s="52"/>
      <c r="G22" s="52"/>
      <c r="H22" s="51"/>
      <c r="I22" s="52"/>
      <c r="J22" s="52"/>
      <c r="K22" s="51"/>
      <c r="L22" s="52"/>
      <c r="M22" s="52"/>
      <c r="N22" s="52"/>
      <c r="O22" s="51"/>
      <c r="P22" s="24">
        <f t="shared" si="13"/>
        <v>0</v>
      </c>
      <c r="Q22" s="24">
        <f t="shared" si="14"/>
        <v>0</v>
      </c>
      <c r="R22" s="24"/>
      <c r="S22" s="24"/>
    </row>
    <row r="23" spans="1:19" ht="40.5" customHeight="1" x14ac:dyDescent="0.25">
      <c r="A23" s="51" t="s">
        <v>49</v>
      </c>
      <c r="B23" s="51">
        <v>706070</v>
      </c>
      <c r="C23" s="51" t="s">
        <v>2271</v>
      </c>
      <c r="D23" s="51"/>
      <c r="E23" s="51">
        <v>3.5</v>
      </c>
      <c r="F23" s="52">
        <f t="shared" si="12"/>
        <v>324000</v>
      </c>
      <c r="G23" s="52">
        <f t="shared" si="0"/>
        <v>142800</v>
      </c>
      <c r="H23" s="51">
        <v>1.5</v>
      </c>
      <c r="I23" s="52">
        <f t="shared" si="4"/>
        <v>554000</v>
      </c>
      <c r="J23" s="52">
        <f t="shared" si="5"/>
        <v>225200</v>
      </c>
      <c r="K23" s="51">
        <v>2</v>
      </c>
      <c r="L23" s="52">
        <f t="shared" si="6"/>
        <v>878000</v>
      </c>
      <c r="M23" s="52">
        <f t="shared" si="6"/>
        <v>368000</v>
      </c>
      <c r="N23" s="52">
        <f t="shared" si="1"/>
        <v>620400</v>
      </c>
      <c r="O23" s="51">
        <v>0</v>
      </c>
      <c r="P23" s="24">
        <f t="shared" si="13"/>
        <v>315000</v>
      </c>
      <c r="Q23" s="24">
        <f t="shared" si="14"/>
        <v>440000</v>
      </c>
      <c r="R23" s="24">
        <f t="shared" si="2"/>
        <v>755000</v>
      </c>
      <c r="S23" s="24">
        <f t="shared" si="7"/>
        <v>320720</v>
      </c>
    </row>
    <row r="24" spans="1:19" ht="40.5" customHeight="1" x14ac:dyDescent="0.25">
      <c r="A24" s="51" t="s">
        <v>16</v>
      </c>
      <c r="B24" s="51">
        <v>900245</v>
      </c>
      <c r="C24" s="51" t="s">
        <v>2272</v>
      </c>
      <c r="D24" s="51"/>
      <c r="E24" s="51">
        <v>1</v>
      </c>
      <c r="F24" s="52">
        <f t="shared" si="12"/>
        <v>151200</v>
      </c>
      <c r="G24" s="52">
        <f t="shared" si="0"/>
        <v>66640</v>
      </c>
      <c r="H24" s="51">
        <v>0.7</v>
      </c>
      <c r="I24" s="52">
        <f t="shared" si="4"/>
        <v>83100</v>
      </c>
      <c r="J24" s="52">
        <f t="shared" si="5"/>
        <v>33780</v>
      </c>
      <c r="K24" s="51">
        <v>0.3</v>
      </c>
      <c r="L24" s="52">
        <f t="shared" si="6"/>
        <v>234300</v>
      </c>
      <c r="M24" s="52">
        <f t="shared" si="6"/>
        <v>100420</v>
      </c>
      <c r="N24" s="52">
        <f t="shared" si="1"/>
        <v>164006</v>
      </c>
      <c r="O24" s="51">
        <v>0</v>
      </c>
      <c r="P24" s="24">
        <f t="shared" ref="P24:P30" si="15">H24*190000</f>
        <v>133000</v>
      </c>
      <c r="Q24" s="24">
        <f t="shared" si="14"/>
        <v>66000</v>
      </c>
      <c r="R24" s="24">
        <f t="shared" si="2"/>
        <v>199000</v>
      </c>
      <c r="S24" s="24">
        <f t="shared" si="7"/>
        <v>84195.8</v>
      </c>
    </row>
    <row r="25" spans="1:19" ht="54.75" customHeight="1" x14ac:dyDescent="0.25">
      <c r="A25" s="51" t="s">
        <v>16</v>
      </c>
      <c r="B25" s="51">
        <v>900250</v>
      </c>
      <c r="C25" s="51" t="s">
        <v>2273</v>
      </c>
      <c r="D25" s="51"/>
      <c r="E25" s="51">
        <v>1.5</v>
      </c>
      <c r="F25" s="52">
        <f t="shared" si="12"/>
        <v>216000</v>
      </c>
      <c r="G25" s="52">
        <f t="shared" si="0"/>
        <v>95200</v>
      </c>
      <c r="H25" s="51">
        <v>1</v>
      </c>
      <c r="I25" s="52">
        <f t="shared" si="4"/>
        <v>138500</v>
      </c>
      <c r="J25" s="52">
        <f t="shared" si="5"/>
        <v>56300</v>
      </c>
      <c r="K25" s="51">
        <v>0.5</v>
      </c>
      <c r="L25" s="52">
        <f t="shared" si="6"/>
        <v>354500</v>
      </c>
      <c r="M25" s="52">
        <f t="shared" si="6"/>
        <v>151500</v>
      </c>
      <c r="N25" s="52">
        <f t="shared" si="1"/>
        <v>248450</v>
      </c>
      <c r="O25" s="51">
        <v>0</v>
      </c>
      <c r="P25" s="24">
        <f t="shared" si="15"/>
        <v>190000</v>
      </c>
      <c r="Q25" s="24">
        <f t="shared" si="14"/>
        <v>110000</v>
      </c>
      <c r="R25" s="24">
        <f t="shared" si="2"/>
        <v>300000</v>
      </c>
      <c r="S25" s="24">
        <f t="shared" si="7"/>
        <v>126085</v>
      </c>
    </row>
    <row r="26" spans="1:19" ht="48.75" customHeight="1" x14ac:dyDescent="0.25">
      <c r="A26" s="51" t="s">
        <v>16</v>
      </c>
      <c r="B26" s="51">
        <v>900255</v>
      </c>
      <c r="C26" s="51" t="s">
        <v>2274</v>
      </c>
      <c r="D26" s="51"/>
      <c r="E26" s="51">
        <v>1.5</v>
      </c>
      <c r="F26" s="52">
        <f t="shared" si="12"/>
        <v>216000</v>
      </c>
      <c r="G26" s="52">
        <f t="shared" si="0"/>
        <v>95200</v>
      </c>
      <c r="H26" s="51">
        <v>1</v>
      </c>
      <c r="I26" s="52">
        <f t="shared" si="4"/>
        <v>138500</v>
      </c>
      <c r="J26" s="52">
        <f t="shared" si="5"/>
        <v>56300</v>
      </c>
      <c r="K26" s="51">
        <v>0.5</v>
      </c>
      <c r="L26" s="52">
        <f t="shared" si="6"/>
        <v>354500</v>
      </c>
      <c r="M26" s="52">
        <f t="shared" si="6"/>
        <v>151500</v>
      </c>
      <c r="N26" s="52">
        <f t="shared" si="1"/>
        <v>248450</v>
      </c>
      <c r="O26" s="51">
        <v>0</v>
      </c>
      <c r="P26" s="24">
        <f t="shared" si="15"/>
        <v>190000</v>
      </c>
      <c r="Q26" s="24">
        <f t="shared" si="14"/>
        <v>110000</v>
      </c>
      <c r="R26" s="24">
        <f t="shared" si="2"/>
        <v>300000</v>
      </c>
      <c r="S26" s="24">
        <f t="shared" si="7"/>
        <v>126085</v>
      </c>
    </row>
    <row r="27" spans="1:19" ht="71.25" customHeight="1" x14ac:dyDescent="0.25">
      <c r="A27" s="51" t="s">
        <v>49</v>
      </c>
      <c r="B27" s="51">
        <v>900260</v>
      </c>
      <c r="C27" s="51" t="s">
        <v>2275</v>
      </c>
      <c r="D27" s="51"/>
      <c r="E27" s="51">
        <v>1.2</v>
      </c>
      <c r="F27" s="52">
        <f t="shared" si="12"/>
        <v>259200</v>
      </c>
      <c r="G27" s="52">
        <f t="shared" si="0"/>
        <v>114240</v>
      </c>
      <c r="H27" s="51">
        <v>1.2</v>
      </c>
      <c r="I27" s="52">
        <f t="shared" si="4"/>
        <v>0</v>
      </c>
      <c r="J27" s="52">
        <f t="shared" si="5"/>
        <v>0</v>
      </c>
      <c r="K27" s="51"/>
      <c r="L27" s="52">
        <f t="shared" si="6"/>
        <v>259200</v>
      </c>
      <c r="M27" s="52">
        <f t="shared" si="6"/>
        <v>114240</v>
      </c>
      <c r="N27" s="52">
        <f t="shared" si="1"/>
        <v>179232</v>
      </c>
      <c r="O27" s="51">
        <v>0</v>
      </c>
      <c r="P27" s="24">
        <f t="shared" si="15"/>
        <v>228000</v>
      </c>
      <c r="Q27" s="24">
        <f t="shared" si="14"/>
        <v>0</v>
      </c>
      <c r="R27" s="24">
        <f t="shared" si="2"/>
        <v>228000</v>
      </c>
      <c r="S27" s="24">
        <f t="shared" si="7"/>
        <v>102537.60000000001</v>
      </c>
    </row>
    <row r="28" spans="1:19" ht="60" customHeight="1" x14ac:dyDescent="0.25">
      <c r="A28" s="51" t="s">
        <v>49</v>
      </c>
      <c r="B28" s="51">
        <v>900265</v>
      </c>
      <c r="C28" s="51" t="s">
        <v>2276</v>
      </c>
      <c r="D28" s="51"/>
      <c r="E28" s="51">
        <v>1.3</v>
      </c>
      <c r="F28" s="52">
        <f t="shared" si="12"/>
        <v>280800</v>
      </c>
      <c r="G28" s="52">
        <f t="shared" si="0"/>
        <v>123760</v>
      </c>
      <c r="H28" s="51">
        <v>1.3</v>
      </c>
      <c r="I28" s="52">
        <f t="shared" si="4"/>
        <v>0</v>
      </c>
      <c r="J28" s="52">
        <f t="shared" si="5"/>
        <v>0</v>
      </c>
      <c r="K28" s="51"/>
      <c r="L28" s="52">
        <f t="shared" si="6"/>
        <v>280800</v>
      </c>
      <c r="M28" s="52">
        <f t="shared" si="6"/>
        <v>123760</v>
      </c>
      <c r="N28" s="52">
        <f t="shared" si="1"/>
        <v>194168</v>
      </c>
      <c r="O28" s="51">
        <v>0</v>
      </c>
      <c r="P28" s="24">
        <f t="shared" si="15"/>
        <v>247000</v>
      </c>
      <c r="Q28" s="24">
        <f t="shared" si="14"/>
        <v>0</v>
      </c>
      <c r="R28" s="24">
        <f t="shared" si="2"/>
        <v>247000</v>
      </c>
      <c r="S28" s="24">
        <f t="shared" si="7"/>
        <v>111082.4</v>
      </c>
    </row>
    <row r="29" spans="1:19" ht="75.75" customHeight="1" x14ac:dyDescent="0.25">
      <c r="A29" s="51" t="s">
        <v>16</v>
      </c>
      <c r="B29" s="51">
        <v>900270</v>
      </c>
      <c r="C29" s="51" t="s">
        <v>2277</v>
      </c>
      <c r="D29" s="51" t="s">
        <v>2278</v>
      </c>
      <c r="E29" s="51">
        <v>1.5</v>
      </c>
      <c r="F29" s="52">
        <f t="shared" si="12"/>
        <v>216000</v>
      </c>
      <c r="G29" s="52">
        <f t="shared" si="0"/>
        <v>95200</v>
      </c>
      <c r="H29" s="51">
        <v>1</v>
      </c>
      <c r="I29" s="52">
        <f t="shared" si="4"/>
        <v>138500</v>
      </c>
      <c r="J29" s="52">
        <f t="shared" si="5"/>
        <v>56300</v>
      </c>
      <c r="K29" s="51">
        <v>0.5</v>
      </c>
      <c r="L29" s="52">
        <f t="shared" si="6"/>
        <v>354500</v>
      </c>
      <c r="M29" s="52">
        <f t="shared" si="6"/>
        <v>151500</v>
      </c>
      <c r="N29" s="52">
        <f t="shared" si="1"/>
        <v>248450</v>
      </c>
      <c r="O29" s="51">
        <v>0</v>
      </c>
      <c r="P29" s="24">
        <f t="shared" si="15"/>
        <v>190000</v>
      </c>
      <c r="Q29" s="24">
        <f t="shared" si="14"/>
        <v>110000</v>
      </c>
      <c r="R29" s="24">
        <f t="shared" si="2"/>
        <v>300000</v>
      </c>
      <c r="S29" s="24">
        <f t="shared" si="7"/>
        <v>126085</v>
      </c>
    </row>
    <row r="30" spans="1:19" ht="61.5" customHeight="1" x14ac:dyDescent="0.25">
      <c r="A30" s="51" t="s">
        <v>16</v>
      </c>
      <c r="B30" s="51">
        <v>900275</v>
      </c>
      <c r="C30" s="51" t="s">
        <v>2279</v>
      </c>
      <c r="D30" s="51" t="s">
        <v>2280</v>
      </c>
      <c r="E30" s="51">
        <v>3.3000000000000003</v>
      </c>
      <c r="F30" s="52">
        <f t="shared" si="12"/>
        <v>475200.00000000006</v>
      </c>
      <c r="G30" s="52">
        <f t="shared" si="0"/>
        <v>209440.00000000003</v>
      </c>
      <c r="H30" s="51">
        <v>2.2000000000000002</v>
      </c>
      <c r="I30" s="52">
        <f t="shared" si="4"/>
        <v>304700</v>
      </c>
      <c r="J30" s="52">
        <f t="shared" si="5"/>
        <v>123860.00000000001</v>
      </c>
      <c r="K30" s="51">
        <v>1.1000000000000001</v>
      </c>
      <c r="L30" s="52">
        <f t="shared" si="6"/>
        <v>779900</v>
      </c>
      <c r="M30" s="52">
        <f t="shared" si="6"/>
        <v>333300.00000000006</v>
      </c>
      <c r="N30" s="52">
        <f t="shared" si="1"/>
        <v>546590</v>
      </c>
      <c r="O30" s="51">
        <v>0</v>
      </c>
      <c r="P30" s="24">
        <f t="shared" si="15"/>
        <v>418000.00000000006</v>
      </c>
      <c r="Q30" s="24">
        <f t="shared" si="14"/>
        <v>242000.00000000003</v>
      </c>
      <c r="R30" s="24">
        <f t="shared" si="2"/>
        <v>660000.00000000012</v>
      </c>
      <c r="S30" s="24">
        <f t="shared" si="7"/>
        <v>277387.00000000012</v>
      </c>
    </row>
    <row r="31" spans="1:19" ht="41.25" customHeight="1" x14ac:dyDescent="0.25">
      <c r="A31" s="51" t="s">
        <v>16</v>
      </c>
      <c r="B31" s="51">
        <v>900280</v>
      </c>
      <c r="C31" s="51" t="s">
        <v>2281</v>
      </c>
      <c r="D31" s="51"/>
      <c r="E31" s="51">
        <v>0.7</v>
      </c>
      <c r="F31" s="52">
        <f t="shared" si="12"/>
        <v>108000</v>
      </c>
      <c r="G31" s="52">
        <f t="shared" si="0"/>
        <v>47600</v>
      </c>
      <c r="H31" s="51">
        <v>0.5</v>
      </c>
      <c r="I31" s="52">
        <f t="shared" si="4"/>
        <v>55400</v>
      </c>
      <c r="J31" s="52">
        <f t="shared" si="5"/>
        <v>22520</v>
      </c>
      <c r="K31" s="51">
        <v>0.2</v>
      </c>
      <c r="L31" s="52">
        <f t="shared" si="6"/>
        <v>163400</v>
      </c>
      <c r="M31" s="52">
        <f t="shared" si="6"/>
        <v>70120</v>
      </c>
      <c r="N31" s="52">
        <f t="shared" si="1"/>
        <v>114316</v>
      </c>
      <c r="O31" s="51">
        <v>0</v>
      </c>
      <c r="P31" s="24">
        <f t="shared" ref="P31:P53" si="16">H31*190000</f>
        <v>95000</v>
      </c>
      <c r="Q31" s="24">
        <f t="shared" si="14"/>
        <v>44000</v>
      </c>
      <c r="R31" s="24">
        <f t="shared" si="2"/>
        <v>139000</v>
      </c>
      <c r="S31" s="24">
        <f t="shared" si="7"/>
        <v>58978.8</v>
      </c>
    </row>
    <row r="32" spans="1:19" ht="43.5" customHeight="1" x14ac:dyDescent="0.25">
      <c r="A32" s="51" t="s">
        <v>16</v>
      </c>
      <c r="B32" s="51">
        <v>900285</v>
      </c>
      <c r="C32" s="51" t="s">
        <v>2282</v>
      </c>
      <c r="D32" s="51"/>
      <c r="E32" s="51">
        <v>0.89999999999999991</v>
      </c>
      <c r="F32" s="52">
        <f t="shared" si="12"/>
        <v>129600</v>
      </c>
      <c r="G32" s="52">
        <f t="shared" si="0"/>
        <v>57120</v>
      </c>
      <c r="H32" s="51">
        <v>0.6</v>
      </c>
      <c r="I32" s="52">
        <f t="shared" si="4"/>
        <v>83100</v>
      </c>
      <c r="J32" s="52">
        <f t="shared" si="5"/>
        <v>33780</v>
      </c>
      <c r="K32" s="51">
        <v>0.3</v>
      </c>
      <c r="L32" s="52">
        <f t="shared" si="6"/>
        <v>212700</v>
      </c>
      <c r="M32" s="52">
        <f t="shared" si="6"/>
        <v>90900</v>
      </c>
      <c r="N32" s="52">
        <f t="shared" si="1"/>
        <v>149070</v>
      </c>
      <c r="O32" s="51">
        <v>0</v>
      </c>
      <c r="P32" s="24">
        <f t="shared" si="16"/>
        <v>114000</v>
      </c>
      <c r="Q32" s="24">
        <f t="shared" si="14"/>
        <v>66000</v>
      </c>
      <c r="R32" s="24">
        <f t="shared" si="2"/>
        <v>180000</v>
      </c>
      <c r="S32" s="24">
        <f t="shared" si="7"/>
        <v>75651</v>
      </c>
    </row>
    <row r="33" spans="1:19" ht="66" customHeight="1" x14ac:dyDescent="0.25">
      <c r="A33" s="51" t="s">
        <v>16</v>
      </c>
      <c r="B33" s="51">
        <v>900290</v>
      </c>
      <c r="C33" s="51" t="s">
        <v>2283</v>
      </c>
      <c r="D33" s="51"/>
      <c r="E33" s="51">
        <v>3</v>
      </c>
      <c r="F33" s="52">
        <f t="shared" si="12"/>
        <v>432000</v>
      </c>
      <c r="G33" s="52">
        <f t="shared" si="0"/>
        <v>190400</v>
      </c>
      <c r="H33" s="51">
        <v>2</v>
      </c>
      <c r="I33" s="52">
        <f t="shared" si="4"/>
        <v>277000</v>
      </c>
      <c r="J33" s="52">
        <f t="shared" si="5"/>
        <v>112600</v>
      </c>
      <c r="K33" s="51">
        <v>1</v>
      </c>
      <c r="L33" s="52">
        <f t="shared" si="6"/>
        <v>709000</v>
      </c>
      <c r="M33" s="52">
        <f t="shared" si="6"/>
        <v>303000</v>
      </c>
      <c r="N33" s="52">
        <f t="shared" si="1"/>
        <v>496900</v>
      </c>
      <c r="O33" s="51">
        <v>0</v>
      </c>
      <c r="P33" s="24">
        <f t="shared" si="16"/>
        <v>380000</v>
      </c>
      <c r="Q33" s="24">
        <f t="shared" si="14"/>
        <v>220000</v>
      </c>
      <c r="R33" s="24">
        <f t="shared" si="2"/>
        <v>600000</v>
      </c>
      <c r="S33" s="24">
        <f t="shared" si="7"/>
        <v>252170</v>
      </c>
    </row>
    <row r="34" spans="1:19" ht="49.5" customHeight="1" x14ac:dyDescent="0.25">
      <c r="A34" s="51" t="s">
        <v>16</v>
      </c>
      <c r="B34" s="51">
        <v>900295</v>
      </c>
      <c r="C34" s="51" t="s">
        <v>2284</v>
      </c>
      <c r="D34" s="51"/>
      <c r="E34" s="51">
        <v>1.2000000000000002</v>
      </c>
      <c r="F34" s="52">
        <f t="shared" si="12"/>
        <v>172800</v>
      </c>
      <c r="G34" s="52">
        <f t="shared" si="0"/>
        <v>76160</v>
      </c>
      <c r="H34" s="51">
        <v>0.8</v>
      </c>
      <c r="I34" s="52">
        <f t="shared" si="4"/>
        <v>110800</v>
      </c>
      <c r="J34" s="52">
        <f t="shared" si="5"/>
        <v>45040</v>
      </c>
      <c r="K34" s="51">
        <v>0.4</v>
      </c>
      <c r="L34" s="52">
        <f t="shared" si="6"/>
        <v>283600</v>
      </c>
      <c r="M34" s="52">
        <f t="shared" si="6"/>
        <v>121200</v>
      </c>
      <c r="N34" s="52">
        <f t="shared" si="1"/>
        <v>198760</v>
      </c>
      <c r="O34" s="51">
        <v>0</v>
      </c>
      <c r="P34" s="24">
        <f t="shared" si="16"/>
        <v>152000</v>
      </c>
      <c r="Q34" s="24">
        <f t="shared" si="14"/>
        <v>88000</v>
      </c>
      <c r="R34" s="24">
        <f t="shared" si="2"/>
        <v>240000</v>
      </c>
      <c r="S34" s="24">
        <f t="shared" si="7"/>
        <v>100868</v>
      </c>
    </row>
    <row r="35" spans="1:19" ht="46.5" customHeight="1" x14ac:dyDescent="0.25">
      <c r="A35" s="51" t="s">
        <v>16</v>
      </c>
      <c r="B35" s="51">
        <v>900297</v>
      </c>
      <c r="C35" s="51" t="s">
        <v>2285</v>
      </c>
      <c r="D35" s="51"/>
      <c r="E35" s="51">
        <v>1</v>
      </c>
      <c r="F35" s="52">
        <f t="shared" si="12"/>
        <v>151200</v>
      </c>
      <c r="G35" s="52">
        <f t="shared" si="0"/>
        <v>66640</v>
      </c>
      <c r="H35" s="51">
        <v>0.7</v>
      </c>
      <c r="I35" s="52">
        <f t="shared" si="4"/>
        <v>83100</v>
      </c>
      <c r="J35" s="52">
        <f t="shared" si="5"/>
        <v>33780</v>
      </c>
      <c r="K35" s="51">
        <v>0.3</v>
      </c>
      <c r="L35" s="52">
        <f t="shared" si="6"/>
        <v>234300</v>
      </c>
      <c r="M35" s="52">
        <f t="shared" si="6"/>
        <v>100420</v>
      </c>
      <c r="N35" s="52">
        <f t="shared" si="1"/>
        <v>164006</v>
      </c>
      <c r="O35" s="51">
        <v>0</v>
      </c>
      <c r="P35" s="24">
        <f t="shared" si="16"/>
        <v>133000</v>
      </c>
      <c r="Q35" s="24">
        <f t="shared" si="14"/>
        <v>66000</v>
      </c>
      <c r="R35" s="24">
        <f t="shared" si="2"/>
        <v>199000</v>
      </c>
      <c r="S35" s="24">
        <f t="shared" si="7"/>
        <v>84195.8</v>
      </c>
    </row>
    <row r="36" spans="1:19" ht="48.75" customHeight="1" x14ac:dyDescent="0.25">
      <c r="A36" s="51" t="s">
        <v>16</v>
      </c>
      <c r="B36" s="51">
        <v>900300</v>
      </c>
      <c r="C36" s="51" t="s">
        <v>2286</v>
      </c>
      <c r="D36" s="51"/>
      <c r="E36" s="51">
        <v>2.5</v>
      </c>
      <c r="F36" s="52">
        <f t="shared" si="12"/>
        <v>324000</v>
      </c>
      <c r="G36" s="52">
        <f t="shared" si="0"/>
        <v>142800</v>
      </c>
      <c r="H36" s="51">
        <v>1.5</v>
      </c>
      <c r="I36" s="52">
        <f t="shared" si="4"/>
        <v>277000</v>
      </c>
      <c r="J36" s="52">
        <f t="shared" si="5"/>
        <v>112600</v>
      </c>
      <c r="K36" s="51">
        <v>1</v>
      </c>
      <c r="L36" s="52">
        <f t="shared" si="6"/>
        <v>601000</v>
      </c>
      <c r="M36" s="52">
        <f t="shared" si="6"/>
        <v>255400</v>
      </c>
      <c r="N36" s="52">
        <f t="shared" si="1"/>
        <v>422220</v>
      </c>
      <c r="O36" s="51">
        <v>0</v>
      </c>
      <c r="P36" s="24">
        <f t="shared" si="16"/>
        <v>285000</v>
      </c>
      <c r="Q36" s="24">
        <f t="shared" si="14"/>
        <v>220000</v>
      </c>
      <c r="R36" s="24">
        <f t="shared" si="2"/>
        <v>505000</v>
      </c>
      <c r="S36" s="24">
        <f t="shared" si="7"/>
        <v>209446</v>
      </c>
    </row>
    <row r="37" spans="1:19" ht="52.5" customHeight="1" x14ac:dyDescent="0.25">
      <c r="A37" s="51" t="s">
        <v>16</v>
      </c>
      <c r="B37" s="51">
        <v>900305</v>
      </c>
      <c r="C37" s="51" t="s">
        <v>2287</v>
      </c>
      <c r="D37" s="51"/>
      <c r="E37" s="51">
        <v>4.5</v>
      </c>
      <c r="F37" s="52">
        <f t="shared" si="12"/>
        <v>540000</v>
      </c>
      <c r="G37" s="52">
        <f t="shared" si="0"/>
        <v>238000</v>
      </c>
      <c r="H37" s="51">
        <v>2.5</v>
      </c>
      <c r="I37" s="52">
        <f t="shared" si="4"/>
        <v>554000</v>
      </c>
      <c r="J37" s="52">
        <f t="shared" si="5"/>
        <v>225200</v>
      </c>
      <c r="K37" s="51">
        <v>2</v>
      </c>
      <c r="L37" s="52">
        <f t="shared" si="6"/>
        <v>1094000</v>
      </c>
      <c r="M37" s="52">
        <f t="shared" si="6"/>
        <v>463200</v>
      </c>
      <c r="N37" s="52">
        <f t="shared" si="1"/>
        <v>769760</v>
      </c>
      <c r="O37" s="51">
        <v>0</v>
      </c>
      <c r="P37" s="24">
        <f t="shared" si="16"/>
        <v>475000</v>
      </c>
      <c r="Q37" s="24">
        <f t="shared" si="14"/>
        <v>440000</v>
      </c>
      <c r="R37" s="24">
        <f t="shared" si="2"/>
        <v>915000</v>
      </c>
      <c r="S37" s="24">
        <f t="shared" si="7"/>
        <v>376168</v>
      </c>
    </row>
    <row r="38" spans="1:19" ht="40.5" customHeight="1" x14ac:dyDescent="0.25">
      <c r="A38" s="51" t="s">
        <v>16</v>
      </c>
      <c r="B38" s="51">
        <v>900310</v>
      </c>
      <c r="C38" s="51" t="s">
        <v>2288</v>
      </c>
      <c r="D38" s="51"/>
      <c r="E38" s="51">
        <v>1.5</v>
      </c>
      <c r="F38" s="52">
        <f t="shared" si="12"/>
        <v>216000</v>
      </c>
      <c r="G38" s="52">
        <f t="shared" si="0"/>
        <v>95200</v>
      </c>
      <c r="H38" s="51">
        <v>1</v>
      </c>
      <c r="I38" s="52">
        <f t="shared" si="4"/>
        <v>138500</v>
      </c>
      <c r="J38" s="52">
        <f t="shared" si="5"/>
        <v>56300</v>
      </c>
      <c r="K38" s="51">
        <v>0.5</v>
      </c>
      <c r="L38" s="52">
        <f t="shared" si="6"/>
        <v>354500</v>
      </c>
      <c r="M38" s="52">
        <f t="shared" si="6"/>
        <v>151500</v>
      </c>
      <c r="N38" s="52">
        <f t="shared" si="1"/>
        <v>248450</v>
      </c>
      <c r="O38" s="51">
        <v>0</v>
      </c>
      <c r="P38" s="24">
        <f t="shared" si="16"/>
        <v>190000</v>
      </c>
      <c r="Q38" s="24">
        <f t="shared" si="14"/>
        <v>110000</v>
      </c>
      <c r="R38" s="24">
        <f t="shared" si="2"/>
        <v>300000</v>
      </c>
      <c r="S38" s="24">
        <f t="shared" si="7"/>
        <v>126085</v>
      </c>
    </row>
    <row r="39" spans="1:19" ht="47.25" customHeight="1" x14ac:dyDescent="0.25">
      <c r="A39" s="51" t="s">
        <v>16</v>
      </c>
      <c r="B39" s="51">
        <v>900315</v>
      </c>
      <c r="C39" s="51" t="s">
        <v>2289</v>
      </c>
      <c r="D39" s="51" t="s">
        <v>2290</v>
      </c>
      <c r="E39" s="51">
        <v>1.5</v>
      </c>
      <c r="F39" s="52">
        <f t="shared" si="12"/>
        <v>216000</v>
      </c>
      <c r="G39" s="52">
        <f t="shared" si="0"/>
        <v>95200</v>
      </c>
      <c r="H39" s="51">
        <v>1</v>
      </c>
      <c r="I39" s="52">
        <f t="shared" si="4"/>
        <v>138500</v>
      </c>
      <c r="J39" s="52">
        <f t="shared" si="5"/>
        <v>56300</v>
      </c>
      <c r="K39" s="51">
        <v>0.5</v>
      </c>
      <c r="L39" s="52">
        <f t="shared" si="6"/>
        <v>354500</v>
      </c>
      <c r="M39" s="52">
        <f t="shared" si="6"/>
        <v>151500</v>
      </c>
      <c r="N39" s="52">
        <f t="shared" si="1"/>
        <v>248450</v>
      </c>
      <c r="O39" s="51">
        <v>0</v>
      </c>
      <c r="P39" s="24">
        <f t="shared" si="16"/>
        <v>190000</v>
      </c>
      <c r="Q39" s="24">
        <f t="shared" si="14"/>
        <v>110000</v>
      </c>
      <c r="R39" s="24">
        <f t="shared" si="2"/>
        <v>300000</v>
      </c>
      <c r="S39" s="24">
        <f t="shared" si="7"/>
        <v>126085</v>
      </c>
    </row>
    <row r="40" spans="1:19" ht="37.5" customHeight="1" x14ac:dyDescent="0.25">
      <c r="A40" s="51" t="s">
        <v>16</v>
      </c>
      <c r="B40" s="51">
        <v>900320</v>
      </c>
      <c r="C40" s="51" t="s">
        <v>2291</v>
      </c>
      <c r="D40" s="51"/>
      <c r="E40" s="51">
        <v>2.5</v>
      </c>
      <c r="F40" s="52">
        <f t="shared" si="12"/>
        <v>324000</v>
      </c>
      <c r="G40" s="52">
        <f t="shared" si="0"/>
        <v>142800</v>
      </c>
      <c r="H40" s="51">
        <v>1.5</v>
      </c>
      <c r="I40" s="52">
        <f t="shared" si="4"/>
        <v>277000</v>
      </c>
      <c r="J40" s="52">
        <f t="shared" si="5"/>
        <v>112600</v>
      </c>
      <c r="K40" s="51">
        <v>1</v>
      </c>
      <c r="L40" s="52">
        <f t="shared" si="6"/>
        <v>601000</v>
      </c>
      <c r="M40" s="52">
        <f t="shared" si="6"/>
        <v>255400</v>
      </c>
      <c r="N40" s="52">
        <f t="shared" si="1"/>
        <v>422220</v>
      </c>
      <c r="O40" s="51">
        <v>0</v>
      </c>
      <c r="P40" s="24">
        <f t="shared" si="16"/>
        <v>285000</v>
      </c>
      <c r="Q40" s="24">
        <f t="shared" si="14"/>
        <v>220000</v>
      </c>
      <c r="R40" s="24">
        <f t="shared" si="2"/>
        <v>505000</v>
      </c>
      <c r="S40" s="24">
        <f t="shared" si="7"/>
        <v>209446</v>
      </c>
    </row>
    <row r="41" spans="1:19" ht="57.75" customHeight="1" x14ac:dyDescent="0.25">
      <c r="A41" s="51" t="s">
        <v>16</v>
      </c>
      <c r="B41" s="51">
        <v>900325</v>
      </c>
      <c r="C41" s="51" t="s">
        <v>2292</v>
      </c>
      <c r="D41" s="51"/>
      <c r="E41" s="51">
        <v>2.5</v>
      </c>
      <c r="F41" s="52">
        <f t="shared" si="12"/>
        <v>324000</v>
      </c>
      <c r="G41" s="52">
        <f t="shared" si="0"/>
        <v>142800</v>
      </c>
      <c r="H41" s="51">
        <v>1.5</v>
      </c>
      <c r="I41" s="52">
        <f t="shared" si="4"/>
        <v>277000</v>
      </c>
      <c r="J41" s="52">
        <f t="shared" si="5"/>
        <v>112600</v>
      </c>
      <c r="K41" s="51">
        <v>1</v>
      </c>
      <c r="L41" s="52">
        <f t="shared" si="6"/>
        <v>601000</v>
      </c>
      <c r="M41" s="52">
        <f t="shared" si="6"/>
        <v>255400</v>
      </c>
      <c r="N41" s="52">
        <f t="shared" si="1"/>
        <v>422220</v>
      </c>
      <c r="O41" s="51">
        <v>0</v>
      </c>
      <c r="P41" s="24">
        <f t="shared" si="16"/>
        <v>285000</v>
      </c>
      <c r="Q41" s="24">
        <f t="shared" si="14"/>
        <v>220000</v>
      </c>
      <c r="R41" s="24">
        <f t="shared" si="2"/>
        <v>505000</v>
      </c>
      <c r="S41" s="24">
        <f t="shared" si="7"/>
        <v>209446</v>
      </c>
    </row>
    <row r="42" spans="1:19" ht="48.75" customHeight="1" x14ac:dyDescent="0.25">
      <c r="A42" s="51" t="s">
        <v>16</v>
      </c>
      <c r="B42" s="51">
        <v>900330</v>
      </c>
      <c r="C42" s="51" t="s">
        <v>2293</v>
      </c>
      <c r="D42" s="51" t="s">
        <v>2294</v>
      </c>
      <c r="E42" s="51">
        <v>1</v>
      </c>
      <c r="F42" s="52">
        <f t="shared" si="12"/>
        <v>129600</v>
      </c>
      <c r="G42" s="52">
        <f t="shared" si="0"/>
        <v>57120</v>
      </c>
      <c r="H42" s="51">
        <v>0.6</v>
      </c>
      <c r="I42" s="52">
        <f t="shared" si="4"/>
        <v>110800</v>
      </c>
      <c r="J42" s="52">
        <f t="shared" si="5"/>
        <v>45040</v>
      </c>
      <c r="K42" s="51">
        <v>0.4</v>
      </c>
      <c r="L42" s="52">
        <f t="shared" si="6"/>
        <v>240400</v>
      </c>
      <c r="M42" s="52">
        <f t="shared" si="6"/>
        <v>102160</v>
      </c>
      <c r="N42" s="52">
        <f t="shared" si="1"/>
        <v>168888</v>
      </c>
      <c r="O42" s="51">
        <v>0</v>
      </c>
      <c r="P42" s="24">
        <f t="shared" si="16"/>
        <v>114000</v>
      </c>
      <c r="Q42" s="24">
        <f t="shared" si="14"/>
        <v>88000</v>
      </c>
      <c r="R42" s="24">
        <f t="shared" si="2"/>
        <v>202000</v>
      </c>
      <c r="S42" s="24">
        <f t="shared" si="7"/>
        <v>83778.400000000009</v>
      </c>
    </row>
    <row r="43" spans="1:19" ht="57.75" customHeight="1" x14ac:dyDescent="0.25">
      <c r="A43" s="51" t="s">
        <v>16</v>
      </c>
      <c r="B43" s="51">
        <v>900340</v>
      </c>
      <c r="C43" s="51" t="s">
        <v>2295</v>
      </c>
      <c r="D43" s="51"/>
      <c r="E43" s="51">
        <v>3.5</v>
      </c>
      <c r="F43" s="52">
        <f t="shared" si="12"/>
        <v>518400</v>
      </c>
      <c r="G43" s="52">
        <f t="shared" si="0"/>
        <v>228480</v>
      </c>
      <c r="H43" s="51">
        <v>2.4</v>
      </c>
      <c r="I43" s="52">
        <f t="shared" si="4"/>
        <v>304700</v>
      </c>
      <c r="J43" s="52">
        <f t="shared" si="5"/>
        <v>123860.00000000001</v>
      </c>
      <c r="K43" s="51">
        <v>1.1000000000000001</v>
      </c>
      <c r="L43" s="52">
        <f t="shared" si="6"/>
        <v>823100</v>
      </c>
      <c r="M43" s="52">
        <f t="shared" si="6"/>
        <v>352340</v>
      </c>
      <c r="N43" s="52">
        <f t="shared" si="1"/>
        <v>576462</v>
      </c>
      <c r="O43" s="51">
        <v>0</v>
      </c>
      <c r="P43" s="24">
        <f t="shared" si="16"/>
        <v>456000</v>
      </c>
      <c r="Q43" s="24">
        <f t="shared" si="14"/>
        <v>242000.00000000003</v>
      </c>
      <c r="R43" s="24">
        <f t="shared" si="2"/>
        <v>698000</v>
      </c>
      <c r="S43" s="24">
        <f t="shared" si="7"/>
        <v>294476.60000000003</v>
      </c>
    </row>
    <row r="44" spans="1:19" ht="35.25" customHeight="1" x14ac:dyDescent="0.25">
      <c r="A44" s="51" t="s">
        <v>49</v>
      </c>
      <c r="B44" s="51">
        <v>900342</v>
      </c>
      <c r="C44" s="51" t="s">
        <v>2296</v>
      </c>
      <c r="D44" s="51"/>
      <c r="E44" s="51">
        <v>2</v>
      </c>
      <c r="F44" s="52">
        <f t="shared" si="12"/>
        <v>259200</v>
      </c>
      <c r="G44" s="52">
        <f t="shared" si="0"/>
        <v>114240</v>
      </c>
      <c r="H44" s="51">
        <v>1.2</v>
      </c>
      <c r="I44" s="52">
        <f t="shared" si="4"/>
        <v>221600</v>
      </c>
      <c r="J44" s="52">
        <f t="shared" si="5"/>
        <v>90080</v>
      </c>
      <c r="K44" s="51">
        <v>0.8</v>
      </c>
      <c r="L44" s="52">
        <f t="shared" si="6"/>
        <v>480800</v>
      </c>
      <c r="M44" s="52">
        <f t="shared" si="6"/>
        <v>204320</v>
      </c>
      <c r="N44" s="52">
        <f t="shared" si="1"/>
        <v>337776</v>
      </c>
      <c r="O44" s="51">
        <v>0</v>
      </c>
      <c r="P44" s="24">
        <f t="shared" si="16"/>
        <v>228000</v>
      </c>
      <c r="Q44" s="24">
        <f t="shared" si="14"/>
        <v>176000</v>
      </c>
      <c r="R44" s="24">
        <f t="shared" si="2"/>
        <v>404000</v>
      </c>
      <c r="S44" s="24">
        <f t="shared" si="7"/>
        <v>167556.80000000002</v>
      </c>
    </row>
    <row r="45" spans="1:19" ht="45" customHeight="1" x14ac:dyDescent="0.25">
      <c r="A45" s="51" t="s">
        <v>16</v>
      </c>
      <c r="B45" s="51">
        <v>900345</v>
      </c>
      <c r="C45" s="51" t="s">
        <v>2297</v>
      </c>
      <c r="D45" s="51"/>
      <c r="E45" s="51">
        <v>3</v>
      </c>
      <c r="F45" s="52">
        <f t="shared" si="12"/>
        <v>432000</v>
      </c>
      <c r="G45" s="52">
        <f t="shared" si="0"/>
        <v>190400</v>
      </c>
      <c r="H45" s="51">
        <v>2</v>
      </c>
      <c r="I45" s="52">
        <f t="shared" si="4"/>
        <v>277000</v>
      </c>
      <c r="J45" s="52">
        <f t="shared" si="5"/>
        <v>112600</v>
      </c>
      <c r="K45" s="51">
        <v>1</v>
      </c>
      <c r="L45" s="52">
        <f t="shared" si="6"/>
        <v>709000</v>
      </c>
      <c r="M45" s="52">
        <f t="shared" si="6"/>
        <v>303000</v>
      </c>
      <c r="N45" s="52">
        <f t="shared" si="1"/>
        <v>496900</v>
      </c>
      <c r="O45" s="51">
        <v>0</v>
      </c>
      <c r="P45" s="24">
        <f t="shared" si="16"/>
        <v>380000</v>
      </c>
      <c r="Q45" s="24">
        <f t="shared" si="14"/>
        <v>220000</v>
      </c>
      <c r="R45" s="24">
        <f t="shared" si="2"/>
        <v>600000</v>
      </c>
      <c r="S45" s="24">
        <f t="shared" si="7"/>
        <v>252170</v>
      </c>
    </row>
    <row r="46" spans="1:19" ht="50.25" customHeight="1" x14ac:dyDescent="0.25">
      <c r="A46" s="51" t="s">
        <v>16</v>
      </c>
      <c r="B46" s="51">
        <v>900350</v>
      </c>
      <c r="C46" s="51" t="s">
        <v>2298</v>
      </c>
      <c r="D46" s="51"/>
      <c r="E46" s="51">
        <v>4.5</v>
      </c>
      <c r="F46" s="52">
        <f t="shared" si="12"/>
        <v>648000</v>
      </c>
      <c r="G46" s="52">
        <f t="shared" si="0"/>
        <v>285600</v>
      </c>
      <c r="H46" s="51">
        <v>3</v>
      </c>
      <c r="I46" s="52">
        <f t="shared" si="4"/>
        <v>415500</v>
      </c>
      <c r="J46" s="52">
        <f t="shared" si="5"/>
        <v>168900</v>
      </c>
      <c r="K46" s="51">
        <v>1.5</v>
      </c>
      <c r="L46" s="52">
        <f t="shared" si="6"/>
        <v>1063500</v>
      </c>
      <c r="M46" s="52">
        <f t="shared" si="6"/>
        <v>454500</v>
      </c>
      <c r="N46" s="52">
        <f t="shared" si="1"/>
        <v>745350</v>
      </c>
      <c r="O46" s="51">
        <v>0</v>
      </c>
      <c r="P46" s="24">
        <f t="shared" si="16"/>
        <v>570000</v>
      </c>
      <c r="Q46" s="24">
        <f t="shared" si="14"/>
        <v>330000</v>
      </c>
      <c r="R46" s="24">
        <f t="shared" si="2"/>
        <v>900000</v>
      </c>
      <c r="S46" s="24">
        <f t="shared" si="7"/>
        <v>378255.00000000006</v>
      </c>
    </row>
    <row r="47" spans="1:19" ht="33" customHeight="1" x14ac:dyDescent="0.25">
      <c r="A47" s="51" t="s">
        <v>49</v>
      </c>
      <c r="B47" s="51">
        <v>900360</v>
      </c>
      <c r="C47" s="51" t="s">
        <v>2299</v>
      </c>
      <c r="D47" s="51"/>
      <c r="E47" s="51">
        <v>1</v>
      </c>
      <c r="F47" s="52">
        <f t="shared" si="12"/>
        <v>216000</v>
      </c>
      <c r="G47" s="52">
        <f t="shared" si="0"/>
        <v>95200</v>
      </c>
      <c r="H47" s="51">
        <v>1</v>
      </c>
      <c r="I47" s="52">
        <f t="shared" si="4"/>
        <v>0</v>
      </c>
      <c r="J47" s="52">
        <f t="shared" si="5"/>
        <v>0</v>
      </c>
      <c r="K47" s="51"/>
      <c r="L47" s="52">
        <f t="shared" si="6"/>
        <v>216000</v>
      </c>
      <c r="M47" s="52">
        <f t="shared" si="6"/>
        <v>95200</v>
      </c>
      <c r="N47" s="52">
        <f t="shared" si="1"/>
        <v>149360</v>
      </c>
      <c r="O47" s="51">
        <v>0</v>
      </c>
      <c r="P47" s="24">
        <f t="shared" si="16"/>
        <v>190000</v>
      </c>
      <c r="Q47" s="24">
        <f t="shared" si="14"/>
        <v>0</v>
      </c>
      <c r="R47" s="24">
        <f t="shared" si="2"/>
        <v>190000</v>
      </c>
      <c r="S47" s="24">
        <f t="shared" si="7"/>
        <v>85448</v>
      </c>
    </row>
    <row r="48" spans="1:19" ht="60" x14ac:dyDescent="0.25">
      <c r="A48" s="51" t="s">
        <v>49</v>
      </c>
      <c r="B48" s="51">
        <v>900395</v>
      </c>
      <c r="C48" s="51" t="s">
        <v>2300</v>
      </c>
      <c r="D48" s="51"/>
      <c r="E48" s="51">
        <v>4.5</v>
      </c>
      <c r="F48" s="52">
        <f t="shared" si="12"/>
        <v>648000</v>
      </c>
      <c r="G48" s="52">
        <f t="shared" si="0"/>
        <v>285600</v>
      </c>
      <c r="H48" s="51">
        <v>3</v>
      </c>
      <c r="I48" s="52">
        <f t="shared" si="4"/>
        <v>415500</v>
      </c>
      <c r="J48" s="52">
        <f t="shared" si="5"/>
        <v>168900</v>
      </c>
      <c r="K48" s="51">
        <v>1.5</v>
      </c>
      <c r="L48" s="52">
        <f t="shared" si="6"/>
        <v>1063500</v>
      </c>
      <c r="M48" s="52">
        <f t="shared" si="6"/>
        <v>454500</v>
      </c>
      <c r="N48" s="52">
        <f t="shared" si="1"/>
        <v>745350</v>
      </c>
      <c r="O48" s="51">
        <v>0</v>
      </c>
      <c r="P48" s="24">
        <f t="shared" si="16"/>
        <v>570000</v>
      </c>
      <c r="Q48" s="24">
        <f t="shared" si="14"/>
        <v>330000</v>
      </c>
      <c r="R48" s="24">
        <f t="shared" si="2"/>
        <v>900000</v>
      </c>
      <c r="S48" s="24">
        <f t="shared" si="7"/>
        <v>378255.00000000006</v>
      </c>
    </row>
    <row r="49" spans="1:19" ht="72.75" customHeight="1" x14ac:dyDescent="0.25">
      <c r="A49" s="51" t="s">
        <v>16</v>
      </c>
      <c r="B49" s="51">
        <v>901330</v>
      </c>
      <c r="C49" s="51" t="s">
        <v>277</v>
      </c>
      <c r="D49" s="51"/>
      <c r="E49" s="51">
        <v>3.5999999999999996</v>
      </c>
      <c r="F49" s="52">
        <f t="shared" si="12"/>
        <v>518400</v>
      </c>
      <c r="G49" s="52">
        <f t="shared" si="0"/>
        <v>228480</v>
      </c>
      <c r="H49" s="51">
        <v>2.4</v>
      </c>
      <c r="I49" s="52">
        <f t="shared" si="4"/>
        <v>332400</v>
      </c>
      <c r="J49" s="52">
        <f t="shared" si="5"/>
        <v>135120</v>
      </c>
      <c r="K49" s="51">
        <v>1.2</v>
      </c>
      <c r="L49" s="52">
        <f t="shared" si="6"/>
        <v>850800</v>
      </c>
      <c r="M49" s="52">
        <f t="shared" si="6"/>
        <v>363600</v>
      </c>
      <c r="N49" s="52">
        <f t="shared" si="1"/>
        <v>596280</v>
      </c>
      <c r="O49" s="51">
        <v>0</v>
      </c>
      <c r="P49" s="24">
        <f t="shared" si="16"/>
        <v>456000</v>
      </c>
      <c r="Q49" s="24">
        <f t="shared" si="14"/>
        <v>264000</v>
      </c>
      <c r="R49" s="24">
        <f t="shared" si="2"/>
        <v>720000</v>
      </c>
      <c r="S49" s="24">
        <f>R49-(N49*70%)</f>
        <v>302604</v>
      </c>
    </row>
    <row r="50" spans="1:19" ht="26.25" customHeight="1" thickBot="1" x14ac:dyDescent="0.3">
      <c r="A50" s="205" t="s">
        <v>2301</v>
      </c>
      <c r="B50" s="206"/>
      <c r="C50" s="206"/>
      <c r="D50" s="206"/>
      <c r="E50" s="206"/>
      <c r="F50" s="206"/>
      <c r="G50" s="206"/>
      <c r="H50" s="206"/>
      <c r="I50" s="206"/>
      <c r="J50" s="206"/>
      <c r="K50" s="206"/>
      <c r="L50" s="206"/>
      <c r="M50" s="206"/>
      <c r="N50" s="206"/>
      <c r="O50" s="206"/>
      <c r="P50" s="24">
        <f t="shared" si="16"/>
        <v>0</v>
      </c>
      <c r="Q50" s="24">
        <f t="shared" si="14"/>
        <v>0</v>
      </c>
      <c r="R50" s="158">
        <f t="shared" ref="R50:R56" si="17">P50+Q50</f>
        <v>0</v>
      </c>
      <c r="S50" s="159">
        <f t="shared" si="7"/>
        <v>0</v>
      </c>
    </row>
    <row r="51" spans="1:19" ht="30.75" thickBot="1" x14ac:dyDescent="0.3">
      <c r="A51" s="51" t="s">
        <v>16</v>
      </c>
      <c r="B51" s="51">
        <v>602195</v>
      </c>
      <c r="C51" s="51" t="s">
        <v>2302</v>
      </c>
      <c r="D51" s="51" t="s">
        <v>2303</v>
      </c>
      <c r="E51" s="51">
        <v>15</v>
      </c>
      <c r="F51" s="52">
        <f t="shared" ref="F51:F56" si="18">216000*H51</f>
        <v>2160000</v>
      </c>
      <c r="G51" s="52">
        <f t="shared" ref="G51:G56" si="19">95200*H51</f>
        <v>952000</v>
      </c>
      <c r="H51" s="51">
        <v>10</v>
      </c>
      <c r="I51" s="52">
        <f>277000*K51</f>
        <v>1385000</v>
      </c>
      <c r="J51" s="52">
        <f>112600*K51</f>
        <v>563000</v>
      </c>
      <c r="K51" s="51">
        <v>5</v>
      </c>
      <c r="L51" s="52">
        <f>I51+F51</f>
        <v>3545000</v>
      </c>
      <c r="M51" s="52">
        <f>J51+G51</f>
        <v>1515000</v>
      </c>
      <c r="N51" s="52">
        <f t="shared" ref="N51:N56" si="20">L51-(M51*70%)</f>
        <v>2484500</v>
      </c>
      <c r="O51" s="51">
        <v>3</v>
      </c>
      <c r="P51" s="24">
        <f t="shared" si="16"/>
        <v>1900000</v>
      </c>
      <c r="Q51" s="24">
        <f t="shared" si="14"/>
        <v>1100000</v>
      </c>
      <c r="R51" s="106">
        <f t="shared" si="17"/>
        <v>3000000</v>
      </c>
      <c r="S51" s="108">
        <f t="shared" si="7"/>
        <v>1260850</v>
      </c>
    </row>
    <row r="52" spans="1:19" ht="70.5" customHeight="1" x14ac:dyDescent="0.25">
      <c r="A52" s="51" t="s">
        <v>16</v>
      </c>
      <c r="B52" s="51">
        <v>602215</v>
      </c>
      <c r="C52" s="51" t="s">
        <v>182</v>
      </c>
      <c r="D52" s="51"/>
      <c r="E52" s="51">
        <v>13</v>
      </c>
      <c r="F52" s="52">
        <f t="shared" si="18"/>
        <v>2160000</v>
      </c>
      <c r="G52" s="52">
        <f t="shared" si="19"/>
        <v>952000</v>
      </c>
      <c r="H52" s="51">
        <v>10</v>
      </c>
      <c r="I52" s="52">
        <f t="shared" ref="I52:I56" si="21">277000*K52</f>
        <v>831000</v>
      </c>
      <c r="J52" s="52">
        <f t="shared" ref="J52:J56" si="22">112600*K52</f>
        <v>337800</v>
      </c>
      <c r="K52" s="51">
        <v>3</v>
      </c>
      <c r="L52" s="52">
        <f t="shared" ref="L52:M56" si="23">I52+F52</f>
        <v>2991000</v>
      </c>
      <c r="M52" s="52">
        <f t="shared" si="23"/>
        <v>1289800</v>
      </c>
      <c r="N52" s="52">
        <f t="shared" si="20"/>
        <v>2088140</v>
      </c>
      <c r="O52" s="51">
        <v>4</v>
      </c>
      <c r="P52" s="24">
        <f t="shared" si="16"/>
        <v>1900000</v>
      </c>
      <c r="Q52" s="24">
        <f t="shared" si="14"/>
        <v>660000</v>
      </c>
      <c r="R52" s="24">
        <f t="shared" si="17"/>
        <v>2560000</v>
      </c>
      <c r="S52" s="107">
        <f t="shared" si="7"/>
        <v>1098302</v>
      </c>
    </row>
    <row r="53" spans="1:19" ht="39.75" customHeight="1" x14ac:dyDescent="0.25">
      <c r="A53" s="51" t="s">
        <v>16</v>
      </c>
      <c r="B53" s="51">
        <v>602355</v>
      </c>
      <c r="C53" s="51" t="s">
        <v>2304</v>
      </c>
      <c r="D53" s="51"/>
      <c r="E53" s="51">
        <v>12</v>
      </c>
      <c r="F53" s="52">
        <f t="shared" si="18"/>
        <v>1728000</v>
      </c>
      <c r="G53" s="52">
        <f t="shared" si="19"/>
        <v>761600</v>
      </c>
      <c r="H53" s="51">
        <v>8</v>
      </c>
      <c r="I53" s="52">
        <f t="shared" si="21"/>
        <v>1108000</v>
      </c>
      <c r="J53" s="52">
        <f t="shared" si="22"/>
        <v>450400</v>
      </c>
      <c r="K53" s="51">
        <v>4</v>
      </c>
      <c r="L53" s="52">
        <f t="shared" si="23"/>
        <v>2836000</v>
      </c>
      <c r="M53" s="52">
        <f t="shared" si="23"/>
        <v>1212000</v>
      </c>
      <c r="N53" s="52">
        <f t="shared" si="20"/>
        <v>1987600</v>
      </c>
      <c r="O53" s="51">
        <v>3</v>
      </c>
      <c r="P53" s="24">
        <f t="shared" si="16"/>
        <v>1520000</v>
      </c>
      <c r="Q53" s="24">
        <f t="shared" si="14"/>
        <v>880000</v>
      </c>
      <c r="R53" s="24">
        <f t="shared" si="17"/>
        <v>2400000</v>
      </c>
      <c r="S53" s="24">
        <f t="shared" si="7"/>
        <v>1008680</v>
      </c>
    </row>
    <row r="54" spans="1:19" ht="58.5" customHeight="1" x14ac:dyDescent="0.25">
      <c r="A54" s="51" t="s">
        <v>16</v>
      </c>
      <c r="B54" s="51">
        <v>602360</v>
      </c>
      <c r="C54" s="51" t="s">
        <v>2305</v>
      </c>
      <c r="D54" s="51"/>
      <c r="E54" s="51">
        <v>30</v>
      </c>
      <c r="F54" s="52">
        <f t="shared" si="18"/>
        <v>4752000</v>
      </c>
      <c r="G54" s="52">
        <f t="shared" si="19"/>
        <v>2094400</v>
      </c>
      <c r="H54" s="51">
        <v>22</v>
      </c>
      <c r="I54" s="52">
        <f t="shared" si="21"/>
        <v>2216000</v>
      </c>
      <c r="J54" s="52">
        <f t="shared" si="22"/>
        <v>900800</v>
      </c>
      <c r="K54" s="51">
        <v>8</v>
      </c>
      <c r="L54" s="52">
        <f t="shared" si="23"/>
        <v>6968000</v>
      </c>
      <c r="M54" s="52">
        <f t="shared" si="23"/>
        <v>2995200</v>
      </c>
      <c r="N54" s="52">
        <f t="shared" si="20"/>
        <v>4871360</v>
      </c>
      <c r="O54" s="51">
        <v>3</v>
      </c>
      <c r="P54" s="24">
        <f t="shared" ref="P54:P56" si="24">H54*190000</f>
        <v>4180000</v>
      </c>
      <c r="Q54" s="24">
        <f t="shared" si="14"/>
        <v>1760000</v>
      </c>
      <c r="R54" s="24">
        <f t="shared" si="17"/>
        <v>5940000</v>
      </c>
      <c r="S54" s="24">
        <f t="shared" si="7"/>
        <v>2530048</v>
      </c>
    </row>
    <row r="55" spans="1:19" ht="68.25" customHeight="1" x14ac:dyDescent="0.25">
      <c r="A55" s="51" t="s">
        <v>16</v>
      </c>
      <c r="B55" s="51">
        <v>602370</v>
      </c>
      <c r="C55" s="51" t="s">
        <v>184</v>
      </c>
      <c r="D55" s="51"/>
      <c r="E55" s="51">
        <v>24</v>
      </c>
      <c r="F55" s="52">
        <f t="shared" si="18"/>
        <v>3456000</v>
      </c>
      <c r="G55" s="52">
        <f t="shared" si="19"/>
        <v>1523200</v>
      </c>
      <c r="H55" s="51">
        <v>16</v>
      </c>
      <c r="I55" s="52">
        <f t="shared" si="21"/>
        <v>2216000</v>
      </c>
      <c r="J55" s="52">
        <f t="shared" si="22"/>
        <v>900800</v>
      </c>
      <c r="K55" s="51">
        <v>8</v>
      </c>
      <c r="L55" s="52">
        <f t="shared" si="23"/>
        <v>5672000</v>
      </c>
      <c r="M55" s="52">
        <f t="shared" si="23"/>
        <v>2424000</v>
      </c>
      <c r="N55" s="52">
        <f t="shared" si="20"/>
        <v>3975200</v>
      </c>
      <c r="O55" s="51">
        <v>3</v>
      </c>
      <c r="P55" s="24">
        <f t="shared" si="24"/>
        <v>3040000</v>
      </c>
      <c r="Q55" s="24">
        <f t="shared" si="14"/>
        <v>1760000</v>
      </c>
      <c r="R55" s="24">
        <f t="shared" si="17"/>
        <v>4800000</v>
      </c>
      <c r="S55" s="24">
        <f t="shared" si="7"/>
        <v>2017360</v>
      </c>
    </row>
    <row r="56" spans="1:19" ht="68.25" customHeight="1" x14ac:dyDescent="0.25">
      <c r="A56" s="51" t="s">
        <v>16</v>
      </c>
      <c r="B56" s="51">
        <v>602375</v>
      </c>
      <c r="C56" s="51" t="s">
        <v>2306</v>
      </c>
      <c r="D56" s="51"/>
      <c r="E56" s="51">
        <v>30</v>
      </c>
      <c r="F56" s="52">
        <f t="shared" si="18"/>
        <v>4752000</v>
      </c>
      <c r="G56" s="52">
        <f t="shared" si="19"/>
        <v>2094400</v>
      </c>
      <c r="H56" s="51">
        <v>22</v>
      </c>
      <c r="I56" s="52">
        <f t="shared" si="21"/>
        <v>2216000</v>
      </c>
      <c r="J56" s="52">
        <f t="shared" si="22"/>
        <v>900800</v>
      </c>
      <c r="K56" s="51">
        <v>8</v>
      </c>
      <c r="L56" s="52">
        <f t="shared" si="23"/>
        <v>6968000</v>
      </c>
      <c r="M56" s="52">
        <f t="shared" si="23"/>
        <v>2995200</v>
      </c>
      <c r="N56" s="52">
        <f t="shared" si="20"/>
        <v>4871360</v>
      </c>
      <c r="O56" s="51">
        <v>3</v>
      </c>
      <c r="P56" s="24">
        <f t="shared" si="24"/>
        <v>4180000</v>
      </c>
      <c r="Q56" s="24">
        <f t="shared" si="14"/>
        <v>1760000</v>
      </c>
      <c r="R56" s="24">
        <f t="shared" si="17"/>
        <v>5940000</v>
      </c>
      <c r="S56" s="24">
        <f t="shared" si="7"/>
        <v>2530048</v>
      </c>
    </row>
    <row r="57" spans="1:19" ht="36.75" customHeight="1" x14ac:dyDescent="0.25">
      <c r="A57" s="160"/>
      <c r="B57" s="160">
        <v>602275</v>
      </c>
      <c r="C57" s="51" t="s">
        <v>2311</v>
      </c>
      <c r="D57" s="160"/>
      <c r="E57" s="51">
        <v>10</v>
      </c>
      <c r="F57" s="160"/>
      <c r="G57" s="160"/>
      <c r="H57" s="160"/>
      <c r="I57" s="160"/>
      <c r="J57" s="160"/>
      <c r="K57" s="160"/>
      <c r="L57" s="160"/>
      <c r="M57" s="160"/>
      <c r="N57" s="160"/>
      <c r="O57" s="160">
        <v>3</v>
      </c>
      <c r="P57" s="160">
        <f>E57*350000</f>
        <v>3500000</v>
      </c>
      <c r="Q57" s="160"/>
      <c r="R57" s="160"/>
      <c r="S57" s="24">
        <f t="shared" si="7"/>
        <v>0</v>
      </c>
    </row>
  </sheetData>
  <mergeCells count="2">
    <mergeCell ref="A1:R1"/>
    <mergeCell ref="A50:O50"/>
  </mergeCells>
  <pageMargins left="0.31496062992125984" right="0.31496062992125984" top="0.74803149606299213" bottom="0" header="0.31496062992125984" footer="0.11811023622047245"/>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82"/>
  <sheetViews>
    <sheetView rightToLeft="1" workbookViewId="0">
      <selection activeCell="D4" sqref="D4"/>
    </sheetView>
  </sheetViews>
  <sheetFormatPr defaultColWidth="9.140625" defaultRowHeight="18" x14ac:dyDescent="0.45"/>
  <cols>
    <col min="1" max="1" width="5.85546875" style="176" customWidth="1"/>
    <col min="2" max="2" width="8.28515625" style="176" customWidth="1"/>
    <col min="3" max="3" width="80.28515625" style="176" customWidth="1"/>
    <col min="4" max="4" width="6.140625" style="175" customWidth="1"/>
    <col min="5" max="5" width="7" style="175" customWidth="1"/>
    <col min="6" max="6" width="6.5703125" style="175" customWidth="1"/>
    <col min="7" max="7" width="12.140625" style="176" customWidth="1"/>
    <col min="8" max="8" width="11.42578125" style="176" customWidth="1"/>
    <col min="9" max="9" width="0.140625" style="176" customWidth="1"/>
    <col min="10" max="10" width="12.140625" style="176" hidden="1" customWidth="1"/>
    <col min="11" max="11" width="9.42578125" style="176" customWidth="1"/>
    <col min="12" max="12" width="9" style="176" customWidth="1"/>
    <col min="13" max="13" width="12.5703125" style="176" customWidth="1"/>
    <col min="14" max="16384" width="9.140625" style="176"/>
  </cols>
  <sheetData>
    <row r="1" spans="1:14" ht="29.25" customHeight="1" x14ac:dyDescent="0.45">
      <c r="A1" s="60"/>
      <c r="B1" s="60"/>
      <c r="C1" s="60"/>
      <c r="D1" s="173"/>
      <c r="E1" s="174" t="s">
        <v>2218</v>
      </c>
      <c r="F1" s="174"/>
      <c r="G1" s="60"/>
      <c r="H1" s="60"/>
      <c r="I1" s="60"/>
      <c r="J1" s="60"/>
      <c r="K1" s="60"/>
      <c r="L1" s="60"/>
      <c r="M1" s="60"/>
      <c r="N1" s="175"/>
    </row>
    <row r="2" spans="1:14" ht="29.25" customHeight="1" x14ac:dyDescent="0.45">
      <c r="A2" s="77" t="s">
        <v>2210</v>
      </c>
      <c r="B2" s="77" t="s">
        <v>305</v>
      </c>
      <c r="C2" s="77" t="s">
        <v>2211</v>
      </c>
      <c r="D2" s="177" t="s">
        <v>5</v>
      </c>
      <c r="E2" s="177" t="s">
        <v>6</v>
      </c>
      <c r="F2" s="177" t="s">
        <v>2212</v>
      </c>
      <c r="G2" s="80" t="s">
        <v>2213</v>
      </c>
      <c r="H2" s="80" t="s">
        <v>2214</v>
      </c>
      <c r="I2" s="78" t="s">
        <v>2216</v>
      </c>
      <c r="J2" s="78" t="s">
        <v>2217</v>
      </c>
      <c r="K2" s="78" t="s">
        <v>2215</v>
      </c>
      <c r="L2" s="78" t="s">
        <v>319</v>
      </c>
      <c r="M2" s="78" t="s">
        <v>694</v>
      </c>
      <c r="N2" s="175"/>
    </row>
    <row r="3" spans="1:14" ht="37.5" customHeight="1" thickBot="1" x14ac:dyDescent="0.5">
      <c r="A3" s="91" t="s">
        <v>16</v>
      </c>
      <c r="B3" s="91">
        <v>700900</v>
      </c>
      <c r="C3" s="178" t="s">
        <v>578</v>
      </c>
      <c r="D3" s="179">
        <v>9.6999999999999993</v>
      </c>
      <c r="E3" s="179">
        <v>2.7</v>
      </c>
      <c r="F3" s="179">
        <v>7</v>
      </c>
      <c r="G3" s="91">
        <f>E3*210000</f>
        <v>567000</v>
      </c>
      <c r="H3" s="91">
        <f>F3*240000</f>
        <v>1680000</v>
      </c>
      <c r="I3" s="91">
        <f>E3*95200</f>
        <v>257040.00000000003</v>
      </c>
      <c r="J3" s="91">
        <f>F3*112600</f>
        <v>788200</v>
      </c>
      <c r="K3" s="91">
        <f>I3+J3</f>
        <v>1045240</v>
      </c>
      <c r="L3" s="91">
        <f>G3+H3</f>
        <v>2247000</v>
      </c>
      <c r="M3" s="91">
        <f>L3-(J3*70%)</f>
        <v>1695260</v>
      </c>
      <c r="N3" s="175"/>
    </row>
    <row r="4" spans="1:14" ht="18.75" thickBot="1" x14ac:dyDescent="0.5">
      <c r="A4" s="91" t="s">
        <v>16</v>
      </c>
      <c r="B4" s="91">
        <v>700905</v>
      </c>
      <c r="C4" s="178" t="s">
        <v>579</v>
      </c>
      <c r="D4" s="179">
        <v>11.7</v>
      </c>
      <c r="E4" s="179">
        <v>3.7</v>
      </c>
      <c r="F4" s="179">
        <v>8</v>
      </c>
      <c r="G4" s="91">
        <f t="shared" ref="G4:G67" si="0">E4*210000</f>
        <v>777000</v>
      </c>
      <c r="H4" s="91">
        <f t="shared" ref="H4:H67" si="1">F4*240000</f>
        <v>1920000</v>
      </c>
      <c r="I4" s="91">
        <f t="shared" ref="I4:I67" si="2">E4*95200</f>
        <v>352240</v>
      </c>
      <c r="J4" s="91">
        <f t="shared" ref="J4:J67" si="3">F4*112600</f>
        <v>900800</v>
      </c>
      <c r="K4" s="91">
        <f t="shared" ref="K4:K67" si="4">I4+J4</f>
        <v>1253040</v>
      </c>
      <c r="L4" s="91">
        <f t="shared" ref="L4:L67" si="5">G4+H4</f>
        <v>2697000</v>
      </c>
      <c r="M4" s="91">
        <f t="shared" ref="M4:M67" si="6">L4-(J4*70%)</f>
        <v>2066440</v>
      </c>
      <c r="N4" s="175"/>
    </row>
    <row r="5" spans="1:14" ht="30.75" customHeight="1" thickBot="1" x14ac:dyDescent="0.5">
      <c r="A5" s="91" t="s">
        <v>16</v>
      </c>
      <c r="B5" s="91">
        <v>700910</v>
      </c>
      <c r="C5" s="178" t="s">
        <v>580</v>
      </c>
      <c r="D5" s="179">
        <v>5.5600000000000005</v>
      </c>
      <c r="E5" s="179">
        <v>3.19</v>
      </c>
      <c r="F5" s="179">
        <v>2.37</v>
      </c>
      <c r="G5" s="91">
        <f t="shared" si="0"/>
        <v>669900</v>
      </c>
      <c r="H5" s="91">
        <f t="shared" si="1"/>
        <v>568800</v>
      </c>
      <c r="I5" s="91">
        <f t="shared" si="2"/>
        <v>303688</v>
      </c>
      <c r="J5" s="91">
        <f t="shared" si="3"/>
        <v>266862</v>
      </c>
      <c r="K5" s="91">
        <f t="shared" si="4"/>
        <v>570550</v>
      </c>
      <c r="L5" s="91">
        <f t="shared" si="5"/>
        <v>1238700</v>
      </c>
      <c r="M5" s="91">
        <f t="shared" si="6"/>
        <v>1051896.6000000001</v>
      </c>
      <c r="N5" s="175"/>
    </row>
    <row r="6" spans="1:14" ht="18.75" thickBot="1" x14ac:dyDescent="0.5">
      <c r="A6" s="91" t="s">
        <v>16</v>
      </c>
      <c r="B6" s="91">
        <v>700915</v>
      </c>
      <c r="C6" s="178" t="s">
        <v>581</v>
      </c>
      <c r="D6" s="179">
        <v>8.59</v>
      </c>
      <c r="E6" s="179">
        <v>4.93</v>
      </c>
      <c r="F6" s="179">
        <v>3.66</v>
      </c>
      <c r="G6" s="91">
        <f t="shared" si="0"/>
        <v>1035299.9999999999</v>
      </c>
      <c r="H6" s="91">
        <f t="shared" si="1"/>
        <v>878400</v>
      </c>
      <c r="I6" s="91">
        <f t="shared" si="2"/>
        <v>469336</v>
      </c>
      <c r="J6" s="91">
        <f t="shared" si="3"/>
        <v>412116</v>
      </c>
      <c r="K6" s="91">
        <f t="shared" si="4"/>
        <v>881452</v>
      </c>
      <c r="L6" s="91">
        <f t="shared" si="5"/>
        <v>1913700</v>
      </c>
      <c r="M6" s="91">
        <f t="shared" si="6"/>
        <v>1625218.8</v>
      </c>
      <c r="N6" s="175"/>
    </row>
    <row r="7" spans="1:14" ht="18.75" thickBot="1" x14ac:dyDescent="0.5">
      <c r="A7" s="91" t="s">
        <v>16</v>
      </c>
      <c r="B7" s="91">
        <v>700920</v>
      </c>
      <c r="C7" s="178" t="s">
        <v>582</v>
      </c>
      <c r="D7" s="179">
        <v>11.7</v>
      </c>
      <c r="E7" s="179">
        <v>3.7</v>
      </c>
      <c r="F7" s="179">
        <v>8</v>
      </c>
      <c r="G7" s="91">
        <f t="shared" si="0"/>
        <v>777000</v>
      </c>
      <c r="H7" s="91">
        <f t="shared" si="1"/>
        <v>1920000</v>
      </c>
      <c r="I7" s="91">
        <f t="shared" si="2"/>
        <v>352240</v>
      </c>
      <c r="J7" s="91">
        <f t="shared" si="3"/>
        <v>900800</v>
      </c>
      <c r="K7" s="91">
        <f t="shared" si="4"/>
        <v>1253040</v>
      </c>
      <c r="L7" s="91">
        <f t="shared" si="5"/>
        <v>2697000</v>
      </c>
      <c r="M7" s="91">
        <f t="shared" si="6"/>
        <v>2066440</v>
      </c>
      <c r="N7" s="175"/>
    </row>
    <row r="8" spans="1:14" ht="18.75" thickBot="1" x14ac:dyDescent="0.5">
      <c r="A8" s="91" t="s">
        <v>16</v>
      </c>
      <c r="B8" s="91">
        <v>700925</v>
      </c>
      <c r="C8" s="178" t="s">
        <v>583</v>
      </c>
      <c r="D8" s="179">
        <v>13.9</v>
      </c>
      <c r="E8" s="179">
        <v>4.9000000000000004</v>
      </c>
      <c r="F8" s="179">
        <v>9</v>
      </c>
      <c r="G8" s="91">
        <f t="shared" si="0"/>
        <v>1029000.0000000001</v>
      </c>
      <c r="H8" s="91">
        <f t="shared" si="1"/>
        <v>2160000</v>
      </c>
      <c r="I8" s="91">
        <f t="shared" si="2"/>
        <v>466480.00000000006</v>
      </c>
      <c r="J8" s="91">
        <f t="shared" si="3"/>
        <v>1013400</v>
      </c>
      <c r="K8" s="91">
        <f t="shared" si="4"/>
        <v>1479880</v>
      </c>
      <c r="L8" s="91">
        <f t="shared" si="5"/>
        <v>3189000</v>
      </c>
      <c r="M8" s="91">
        <f t="shared" si="6"/>
        <v>2479620</v>
      </c>
      <c r="N8" s="175"/>
    </row>
    <row r="9" spans="1:14" ht="18.75" thickBot="1" x14ac:dyDescent="0.5">
      <c r="A9" s="91" t="s">
        <v>16</v>
      </c>
      <c r="B9" s="91">
        <v>701000</v>
      </c>
      <c r="C9" s="178" t="s">
        <v>2136</v>
      </c>
      <c r="D9" s="179">
        <v>66</v>
      </c>
      <c r="E9" s="179">
        <v>38</v>
      </c>
      <c r="F9" s="179">
        <v>28</v>
      </c>
      <c r="G9" s="91">
        <f t="shared" si="0"/>
        <v>7980000</v>
      </c>
      <c r="H9" s="91">
        <f t="shared" si="1"/>
        <v>6720000</v>
      </c>
      <c r="I9" s="91">
        <f t="shared" si="2"/>
        <v>3617600</v>
      </c>
      <c r="J9" s="91">
        <f t="shared" si="3"/>
        <v>3152800</v>
      </c>
      <c r="K9" s="91">
        <f t="shared" si="4"/>
        <v>6770400</v>
      </c>
      <c r="L9" s="91">
        <f t="shared" si="5"/>
        <v>14700000</v>
      </c>
      <c r="M9" s="91">
        <f t="shared" si="6"/>
        <v>12493040</v>
      </c>
      <c r="N9" s="175"/>
    </row>
    <row r="10" spans="1:14" ht="18.75" thickBot="1" x14ac:dyDescent="0.5">
      <c r="A10" s="91" t="s">
        <v>16</v>
      </c>
      <c r="B10" s="91">
        <v>701005</v>
      </c>
      <c r="C10" s="178" t="s">
        <v>2137</v>
      </c>
      <c r="D10" s="179">
        <v>66</v>
      </c>
      <c r="E10" s="179">
        <v>38</v>
      </c>
      <c r="F10" s="179">
        <v>28</v>
      </c>
      <c r="G10" s="91">
        <f t="shared" si="0"/>
        <v>7980000</v>
      </c>
      <c r="H10" s="91">
        <f t="shared" si="1"/>
        <v>6720000</v>
      </c>
      <c r="I10" s="91">
        <f t="shared" si="2"/>
        <v>3617600</v>
      </c>
      <c r="J10" s="91">
        <f t="shared" si="3"/>
        <v>3152800</v>
      </c>
      <c r="K10" s="91">
        <f t="shared" si="4"/>
        <v>6770400</v>
      </c>
      <c r="L10" s="91">
        <f t="shared" si="5"/>
        <v>14700000</v>
      </c>
      <c r="M10" s="91">
        <f t="shared" si="6"/>
        <v>12493040</v>
      </c>
      <c r="N10" s="175"/>
    </row>
    <row r="11" spans="1:14" ht="18.75" thickBot="1" x14ac:dyDescent="0.5">
      <c r="A11" s="91" t="s">
        <v>16</v>
      </c>
      <c r="B11" s="91">
        <v>701010</v>
      </c>
      <c r="C11" s="178" t="s">
        <v>2138</v>
      </c>
      <c r="D11" s="179">
        <v>8.2800000000000011</v>
      </c>
      <c r="E11" s="179">
        <v>4.7300000000000004</v>
      </c>
      <c r="F11" s="179">
        <v>3.55</v>
      </c>
      <c r="G11" s="91">
        <f t="shared" si="0"/>
        <v>993300.00000000012</v>
      </c>
      <c r="H11" s="91">
        <f t="shared" si="1"/>
        <v>852000</v>
      </c>
      <c r="I11" s="91">
        <f t="shared" si="2"/>
        <v>450296.00000000006</v>
      </c>
      <c r="J11" s="91">
        <f t="shared" si="3"/>
        <v>399730</v>
      </c>
      <c r="K11" s="91">
        <f t="shared" si="4"/>
        <v>850026</v>
      </c>
      <c r="L11" s="91">
        <f t="shared" si="5"/>
        <v>1845300</v>
      </c>
      <c r="M11" s="91">
        <f t="shared" si="6"/>
        <v>1565489</v>
      </c>
      <c r="N11" s="175"/>
    </row>
    <row r="12" spans="1:14" ht="18.75" thickBot="1" x14ac:dyDescent="0.5">
      <c r="A12" s="91" t="s">
        <v>16</v>
      </c>
      <c r="B12" s="91">
        <v>701015</v>
      </c>
      <c r="C12" s="178" t="s">
        <v>2139</v>
      </c>
      <c r="D12" s="179">
        <v>48</v>
      </c>
      <c r="E12" s="179">
        <v>28</v>
      </c>
      <c r="F12" s="179">
        <v>20</v>
      </c>
      <c r="G12" s="91">
        <f t="shared" si="0"/>
        <v>5880000</v>
      </c>
      <c r="H12" s="91">
        <f t="shared" si="1"/>
        <v>4800000</v>
      </c>
      <c r="I12" s="91">
        <f t="shared" si="2"/>
        <v>2665600</v>
      </c>
      <c r="J12" s="91">
        <f t="shared" si="3"/>
        <v>2252000</v>
      </c>
      <c r="K12" s="91">
        <f t="shared" si="4"/>
        <v>4917600</v>
      </c>
      <c r="L12" s="91">
        <f t="shared" si="5"/>
        <v>10680000</v>
      </c>
      <c r="M12" s="91">
        <f t="shared" si="6"/>
        <v>9103600</v>
      </c>
      <c r="N12" s="175"/>
    </row>
    <row r="13" spans="1:14" ht="18.75" thickBot="1" x14ac:dyDescent="0.5">
      <c r="A13" s="91" t="s">
        <v>16</v>
      </c>
      <c r="B13" s="91">
        <v>701020</v>
      </c>
      <c r="C13" s="178" t="s">
        <v>2140</v>
      </c>
      <c r="D13" s="179">
        <v>55</v>
      </c>
      <c r="E13" s="179">
        <v>31</v>
      </c>
      <c r="F13" s="179">
        <v>24</v>
      </c>
      <c r="G13" s="91">
        <f t="shared" si="0"/>
        <v>6510000</v>
      </c>
      <c r="H13" s="91">
        <f t="shared" si="1"/>
        <v>5760000</v>
      </c>
      <c r="I13" s="91">
        <f t="shared" si="2"/>
        <v>2951200</v>
      </c>
      <c r="J13" s="91">
        <f t="shared" si="3"/>
        <v>2702400</v>
      </c>
      <c r="K13" s="91">
        <f t="shared" si="4"/>
        <v>5653600</v>
      </c>
      <c r="L13" s="91">
        <f t="shared" si="5"/>
        <v>12270000</v>
      </c>
      <c r="M13" s="91">
        <f t="shared" si="6"/>
        <v>10378320</v>
      </c>
      <c r="N13" s="175"/>
    </row>
    <row r="14" spans="1:14" ht="18.75" thickBot="1" x14ac:dyDescent="0.5">
      <c r="A14" s="91" t="s">
        <v>16</v>
      </c>
      <c r="B14" s="91">
        <v>701025</v>
      </c>
      <c r="C14" s="178" t="s">
        <v>2141</v>
      </c>
      <c r="D14" s="179">
        <v>44</v>
      </c>
      <c r="E14" s="179">
        <v>25</v>
      </c>
      <c r="F14" s="179">
        <v>19</v>
      </c>
      <c r="G14" s="91">
        <f t="shared" si="0"/>
        <v>5250000</v>
      </c>
      <c r="H14" s="91">
        <f t="shared" si="1"/>
        <v>4560000</v>
      </c>
      <c r="I14" s="91">
        <f t="shared" si="2"/>
        <v>2380000</v>
      </c>
      <c r="J14" s="91">
        <f t="shared" si="3"/>
        <v>2139400</v>
      </c>
      <c r="K14" s="91">
        <f t="shared" si="4"/>
        <v>4519400</v>
      </c>
      <c r="L14" s="91">
        <f t="shared" si="5"/>
        <v>9810000</v>
      </c>
      <c r="M14" s="91">
        <f t="shared" si="6"/>
        <v>8312420</v>
      </c>
      <c r="N14" s="175"/>
    </row>
    <row r="15" spans="1:14" ht="18.75" thickBot="1" x14ac:dyDescent="0.5">
      <c r="A15" s="91" t="s">
        <v>16</v>
      </c>
      <c r="B15" s="91">
        <v>701030</v>
      </c>
      <c r="C15" s="178" t="s">
        <v>2142</v>
      </c>
      <c r="D15" s="179">
        <v>55</v>
      </c>
      <c r="E15" s="179">
        <v>35</v>
      </c>
      <c r="F15" s="179">
        <v>20</v>
      </c>
      <c r="G15" s="91">
        <f t="shared" si="0"/>
        <v>7350000</v>
      </c>
      <c r="H15" s="91">
        <f t="shared" si="1"/>
        <v>4800000</v>
      </c>
      <c r="I15" s="91">
        <f t="shared" si="2"/>
        <v>3332000</v>
      </c>
      <c r="J15" s="91">
        <f t="shared" si="3"/>
        <v>2252000</v>
      </c>
      <c r="K15" s="91">
        <f t="shared" si="4"/>
        <v>5584000</v>
      </c>
      <c r="L15" s="91">
        <f t="shared" si="5"/>
        <v>12150000</v>
      </c>
      <c r="M15" s="91">
        <f t="shared" si="6"/>
        <v>10573600</v>
      </c>
      <c r="N15" s="175"/>
    </row>
    <row r="16" spans="1:14" ht="18.75" thickBot="1" x14ac:dyDescent="0.5">
      <c r="A16" s="91" t="s">
        <v>16</v>
      </c>
      <c r="B16" s="91">
        <v>701035</v>
      </c>
      <c r="C16" s="178" t="s">
        <v>2143</v>
      </c>
      <c r="D16" s="179">
        <v>65</v>
      </c>
      <c r="E16" s="179">
        <v>40</v>
      </c>
      <c r="F16" s="179">
        <v>25</v>
      </c>
      <c r="G16" s="91">
        <f t="shared" si="0"/>
        <v>8400000</v>
      </c>
      <c r="H16" s="91">
        <f t="shared" si="1"/>
        <v>6000000</v>
      </c>
      <c r="I16" s="91">
        <f t="shared" si="2"/>
        <v>3808000</v>
      </c>
      <c r="J16" s="91">
        <f t="shared" si="3"/>
        <v>2815000</v>
      </c>
      <c r="K16" s="91">
        <f t="shared" si="4"/>
        <v>6623000</v>
      </c>
      <c r="L16" s="91">
        <f t="shared" si="5"/>
        <v>14400000</v>
      </c>
      <c r="M16" s="91">
        <f t="shared" si="6"/>
        <v>12429500</v>
      </c>
      <c r="N16" s="175"/>
    </row>
    <row r="17" spans="1:14" ht="18.75" thickBot="1" x14ac:dyDescent="0.5">
      <c r="A17" s="91" t="s">
        <v>16</v>
      </c>
      <c r="B17" s="91">
        <v>701040</v>
      </c>
      <c r="C17" s="178" t="s">
        <v>2144</v>
      </c>
      <c r="D17" s="179">
        <v>60</v>
      </c>
      <c r="E17" s="179">
        <v>40</v>
      </c>
      <c r="F17" s="179">
        <v>20</v>
      </c>
      <c r="G17" s="91">
        <f t="shared" si="0"/>
        <v>8400000</v>
      </c>
      <c r="H17" s="91">
        <f t="shared" si="1"/>
        <v>4800000</v>
      </c>
      <c r="I17" s="91">
        <f t="shared" si="2"/>
        <v>3808000</v>
      </c>
      <c r="J17" s="91">
        <f t="shared" si="3"/>
        <v>2252000</v>
      </c>
      <c r="K17" s="91">
        <f t="shared" si="4"/>
        <v>6060000</v>
      </c>
      <c r="L17" s="91">
        <f t="shared" si="5"/>
        <v>13200000</v>
      </c>
      <c r="M17" s="91">
        <f t="shared" si="6"/>
        <v>11623600</v>
      </c>
      <c r="N17" s="175"/>
    </row>
    <row r="18" spans="1:14" ht="18.75" thickBot="1" x14ac:dyDescent="0.5">
      <c r="A18" s="91" t="s">
        <v>16</v>
      </c>
      <c r="B18" s="91">
        <v>701045</v>
      </c>
      <c r="C18" s="178" t="s">
        <v>2145</v>
      </c>
      <c r="D18" s="179">
        <v>44</v>
      </c>
      <c r="E18" s="179">
        <v>25</v>
      </c>
      <c r="F18" s="179">
        <v>19</v>
      </c>
      <c r="G18" s="91">
        <f t="shared" si="0"/>
        <v>5250000</v>
      </c>
      <c r="H18" s="91">
        <f t="shared" si="1"/>
        <v>4560000</v>
      </c>
      <c r="I18" s="91">
        <f t="shared" si="2"/>
        <v>2380000</v>
      </c>
      <c r="J18" s="91">
        <f t="shared" si="3"/>
        <v>2139400</v>
      </c>
      <c r="K18" s="91">
        <f t="shared" si="4"/>
        <v>4519400</v>
      </c>
      <c r="L18" s="91">
        <f t="shared" si="5"/>
        <v>9810000</v>
      </c>
      <c r="M18" s="91">
        <f t="shared" si="6"/>
        <v>8312420</v>
      </c>
      <c r="N18" s="175"/>
    </row>
    <row r="19" spans="1:14" ht="18.75" thickBot="1" x14ac:dyDescent="0.5">
      <c r="A19" s="91" t="s">
        <v>16</v>
      </c>
      <c r="B19" s="91">
        <v>701050</v>
      </c>
      <c r="C19" s="178" t="s">
        <v>2146</v>
      </c>
      <c r="D19" s="179">
        <v>45</v>
      </c>
      <c r="E19" s="179">
        <v>30</v>
      </c>
      <c r="F19" s="179">
        <v>15</v>
      </c>
      <c r="G19" s="91">
        <f t="shared" si="0"/>
        <v>6300000</v>
      </c>
      <c r="H19" s="91">
        <f t="shared" si="1"/>
        <v>3600000</v>
      </c>
      <c r="I19" s="91">
        <f t="shared" si="2"/>
        <v>2856000</v>
      </c>
      <c r="J19" s="91">
        <f t="shared" si="3"/>
        <v>1689000</v>
      </c>
      <c r="K19" s="91">
        <f t="shared" si="4"/>
        <v>4545000</v>
      </c>
      <c r="L19" s="91">
        <f t="shared" si="5"/>
        <v>9900000</v>
      </c>
      <c r="M19" s="91">
        <f t="shared" si="6"/>
        <v>8717700</v>
      </c>
      <c r="N19" s="175"/>
    </row>
    <row r="20" spans="1:14" ht="18.75" thickBot="1" x14ac:dyDescent="0.5">
      <c r="A20" s="91" t="s">
        <v>16</v>
      </c>
      <c r="B20" s="91">
        <v>701055</v>
      </c>
      <c r="C20" s="178" t="s">
        <v>2147</v>
      </c>
      <c r="D20" s="179">
        <v>36.229999999999997</v>
      </c>
      <c r="E20" s="179">
        <v>20.7</v>
      </c>
      <c r="F20" s="179">
        <v>15.53</v>
      </c>
      <c r="G20" s="91">
        <f t="shared" si="0"/>
        <v>4347000</v>
      </c>
      <c r="H20" s="91">
        <f t="shared" si="1"/>
        <v>3727200</v>
      </c>
      <c r="I20" s="91">
        <f t="shared" si="2"/>
        <v>1970640</v>
      </c>
      <c r="J20" s="91">
        <f t="shared" si="3"/>
        <v>1748678</v>
      </c>
      <c r="K20" s="91">
        <f t="shared" si="4"/>
        <v>3719318</v>
      </c>
      <c r="L20" s="91">
        <f t="shared" si="5"/>
        <v>8074200</v>
      </c>
      <c r="M20" s="91">
        <f t="shared" si="6"/>
        <v>6850125.4000000004</v>
      </c>
      <c r="N20" s="175"/>
    </row>
    <row r="21" spans="1:14" ht="18.75" thickBot="1" x14ac:dyDescent="0.5">
      <c r="A21" s="91" t="s">
        <v>16</v>
      </c>
      <c r="B21" s="91">
        <v>701060</v>
      </c>
      <c r="C21" s="178" t="s">
        <v>2148</v>
      </c>
      <c r="D21" s="179">
        <v>28.729999999999997</v>
      </c>
      <c r="E21" s="179">
        <v>17.079999999999998</v>
      </c>
      <c r="F21" s="179">
        <v>11.65</v>
      </c>
      <c r="G21" s="91">
        <f t="shared" si="0"/>
        <v>3586799.9999999995</v>
      </c>
      <c r="H21" s="91">
        <f t="shared" si="1"/>
        <v>2796000</v>
      </c>
      <c r="I21" s="91">
        <f t="shared" si="2"/>
        <v>1626015.9999999998</v>
      </c>
      <c r="J21" s="91">
        <f t="shared" si="3"/>
        <v>1311790</v>
      </c>
      <c r="K21" s="91">
        <f t="shared" si="4"/>
        <v>2937806</v>
      </c>
      <c r="L21" s="91">
        <f t="shared" si="5"/>
        <v>6382800</v>
      </c>
      <c r="M21" s="91">
        <f t="shared" si="6"/>
        <v>5464547</v>
      </c>
      <c r="N21" s="175"/>
    </row>
    <row r="22" spans="1:14" ht="18.75" thickBot="1" x14ac:dyDescent="0.5">
      <c r="A22" s="91" t="s">
        <v>16</v>
      </c>
      <c r="B22" s="91">
        <v>701065</v>
      </c>
      <c r="C22" s="178" t="s">
        <v>2149</v>
      </c>
      <c r="D22" s="179">
        <v>49.75</v>
      </c>
      <c r="E22" s="179">
        <v>30.11</v>
      </c>
      <c r="F22" s="179">
        <v>19.64</v>
      </c>
      <c r="G22" s="91">
        <f t="shared" si="0"/>
        <v>6323100</v>
      </c>
      <c r="H22" s="91">
        <f t="shared" si="1"/>
        <v>4713600</v>
      </c>
      <c r="I22" s="91">
        <f t="shared" si="2"/>
        <v>2866472</v>
      </c>
      <c r="J22" s="91">
        <f t="shared" si="3"/>
        <v>2211464</v>
      </c>
      <c r="K22" s="91">
        <f t="shared" si="4"/>
        <v>5077936</v>
      </c>
      <c r="L22" s="91">
        <f t="shared" si="5"/>
        <v>11036700</v>
      </c>
      <c r="M22" s="91">
        <f t="shared" si="6"/>
        <v>9488675.1999999993</v>
      </c>
      <c r="N22" s="175"/>
    </row>
    <row r="23" spans="1:14" ht="18.75" thickBot="1" x14ac:dyDescent="0.5">
      <c r="A23" s="91" t="s">
        <v>31</v>
      </c>
      <c r="B23" s="91">
        <v>701070</v>
      </c>
      <c r="C23" s="178" t="s">
        <v>2150</v>
      </c>
      <c r="D23" s="179">
        <v>22.700000000000003</v>
      </c>
      <c r="E23" s="179">
        <v>12.97</v>
      </c>
      <c r="F23" s="179">
        <v>9.73</v>
      </c>
      <c r="G23" s="91">
        <f t="shared" si="0"/>
        <v>2723700</v>
      </c>
      <c r="H23" s="91">
        <f t="shared" si="1"/>
        <v>2335200</v>
      </c>
      <c r="I23" s="91">
        <f t="shared" si="2"/>
        <v>1234744</v>
      </c>
      <c r="J23" s="91">
        <f t="shared" si="3"/>
        <v>1095598</v>
      </c>
      <c r="K23" s="91">
        <f t="shared" si="4"/>
        <v>2330342</v>
      </c>
      <c r="L23" s="91">
        <f t="shared" si="5"/>
        <v>5058900</v>
      </c>
      <c r="M23" s="91">
        <f t="shared" si="6"/>
        <v>4291981.4000000004</v>
      </c>
      <c r="N23" s="175"/>
    </row>
    <row r="24" spans="1:14" ht="18.75" thickBot="1" x14ac:dyDescent="0.5">
      <c r="A24" s="91" t="s">
        <v>31</v>
      </c>
      <c r="B24" s="91">
        <v>701075</v>
      </c>
      <c r="C24" s="178" t="s">
        <v>2151</v>
      </c>
      <c r="D24" s="179">
        <v>10.210000000000001</v>
      </c>
      <c r="E24" s="179">
        <v>5.57</v>
      </c>
      <c r="F24" s="179">
        <v>4.6399999999999997</v>
      </c>
      <c r="G24" s="91">
        <f t="shared" si="0"/>
        <v>1169700</v>
      </c>
      <c r="H24" s="91">
        <f t="shared" si="1"/>
        <v>1113600</v>
      </c>
      <c r="I24" s="91">
        <f t="shared" si="2"/>
        <v>530264</v>
      </c>
      <c r="J24" s="91">
        <f t="shared" si="3"/>
        <v>522463.99999999994</v>
      </c>
      <c r="K24" s="91">
        <f t="shared" si="4"/>
        <v>1052728</v>
      </c>
      <c r="L24" s="91">
        <f t="shared" si="5"/>
        <v>2283300</v>
      </c>
      <c r="M24" s="91">
        <f t="shared" si="6"/>
        <v>1917575.2000000002</v>
      </c>
      <c r="N24" s="175"/>
    </row>
    <row r="25" spans="1:14" ht="18.75" thickBot="1" x14ac:dyDescent="0.5">
      <c r="A25" s="91" t="s">
        <v>16</v>
      </c>
      <c r="B25" s="91">
        <v>701080</v>
      </c>
      <c r="C25" s="178" t="s">
        <v>2152</v>
      </c>
      <c r="D25" s="179">
        <v>27.88</v>
      </c>
      <c r="E25" s="179">
        <v>15.93</v>
      </c>
      <c r="F25" s="179">
        <v>11.95</v>
      </c>
      <c r="G25" s="91">
        <f t="shared" si="0"/>
        <v>3345300</v>
      </c>
      <c r="H25" s="91">
        <f t="shared" si="1"/>
        <v>2868000</v>
      </c>
      <c r="I25" s="91">
        <f t="shared" si="2"/>
        <v>1516536</v>
      </c>
      <c r="J25" s="91">
        <f t="shared" si="3"/>
        <v>1345570</v>
      </c>
      <c r="K25" s="91">
        <f t="shared" si="4"/>
        <v>2862106</v>
      </c>
      <c r="L25" s="91">
        <f t="shared" si="5"/>
        <v>6213300</v>
      </c>
      <c r="M25" s="91">
        <f t="shared" si="6"/>
        <v>5271401</v>
      </c>
      <c r="N25" s="175"/>
    </row>
    <row r="26" spans="1:14" ht="18.75" thickBot="1" x14ac:dyDescent="0.5">
      <c r="A26" s="91" t="s">
        <v>16</v>
      </c>
      <c r="B26" s="91">
        <v>701085</v>
      </c>
      <c r="C26" s="178" t="s">
        <v>2153</v>
      </c>
      <c r="D26" s="179">
        <v>27.88</v>
      </c>
      <c r="E26" s="179">
        <v>15.93</v>
      </c>
      <c r="F26" s="179">
        <v>11.95</v>
      </c>
      <c r="G26" s="91">
        <f t="shared" si="0"/>
        <v>3345300</v>
      </c>
      <c r="H26" s="91">
        <f t="shared" si="1"/>
        <v>2868000</v>
      </c>
      <c r="I26" s="91">
        <f t="shared" si="2"/>
        <v>1516536</v>
      </c>
      <c r="J26" s="91">
        <f t="shared" si="3"/>
        <v>1345570</v>
      </c>
      <c r="K26" s="91">
        <f t="shared" si="4"/>
        <v>2862106</v>
      </c>
      <c r="L26" s="91">
        <f t="shared" si="5"/>
        <v>6213300</v>
      </c>
      <c r="M26" s="91">
        <f t="shared" si="6"/>
        <v>5271401</v>
      </c>
      <c r="N26" s="175"/>
    </row>
    <row r="27" spans="1:14" ht="18.75" thickBot="1" x14ac:dyDescent="0.5">
      <c r="A27" s="91" t="s">
        <v>16</v>
      </c>
      <c r="B27" s="91">
        <v>701090</v>
      </c>
      <c r="C27" s="178" t="s">
        <v>2154</v>
      </c>
      <c r="D27" s="179">
        <v>20.85</v>
      </c>
      <c r="E27" s="179">
        <v>12.62</v>
      </c>
      <c r="F27" s="179">
        <v>8.23</v>
      </c>
      <c r="G27" s="91">
        <f t="shared" si="0"/>
        <v>2650200</v>
      </c>
      <c r="H27" s="91">
        <f t="shared" si="1"/>
        <v>1975200</v>
      </c>
      <c r="I27" s="91">
        <f t="shared" si="2"/>
        <v>1201424</v>
      </c>
      <c r="J27" s="91">
        <f t="shared" si="3"/>
        <v>926698</v>
      </c>
      <c r="K27" s="91">
        <f t="shared" si="4"/>
        <v>2128122</v>
      </c>
      <c r="L27" s="91">
        <f t="shared" si="5"/>
        <v>4625400</v>
      </c>
      <c r="M27" s="91">
        <f t="shared" si="6"/>
        <v>3976711.4</v>
      </c>
      <c r="N27" s="175"/>
    </row>
    <row r="28" spans="1:14" ht="18.75" thickBot="1" x14ac:dyDescent="0.5">
      <c r="A28" s="91" t="s">
        <v>16</v>
      </c>
      <c r="B28" s="91">
        <v>701095</v>
      </c>
      <c r="C28" s="178" t="s">
        <v>2155</v>
      </c>
      <c r="D28" s="179">
        <v>20.85</v>
      </c>
      <c r="E28" s="179">
        <v>12.62</v>
      </c>
      <c r="F28" s="179">
        <v>8.23</v>
      </c>
      <c r="G28" s="91">
        <f t="shared" si="0"/>
        <v>2650200</v>
      </c>
      <c r="H28" s="91">
        <f t="shared" si="1"/>
        <v>1975200</v>
      </c>
      <c r="I28" s="91">
        <f t="shared" si="2"/>
        <v>1201424</v>
      </c>
      <c r="J28" s="91">
        <f t="shared" si="3"/>
        <v>926698</v>
      </c>
      <c r="K28" s="91">
        <f t="shared" si="4"/>
        <v>2128122</v>
      </c>
      <c r="L28" s="91">
        <f t="shared" si="5"/>
        <v>4625400</v>
      </c>
      <c r="M28" s="91">
        <f t="shared" si="6"/>
        <v>3976711.4</v>
      </c>
      <c r="N28" s="175"/>
    </row>
    <row r="29" spans="1:14" ht="18.75" thickBot="1" x14ac:dyDescent="0.5">
      <c r="A29" s="91" t="s">
        <v>16</v>
      </c>
      <c r="B29" s="91">
        <v>701100</v>
      </c>
      <c r="C29" s="178" t="s">
        <v>2156</v>
      </c>
      <c r="D29" s="179">
        <v>34.78</v>
      </c>
      <c r="E29" s="179">
        <v>21.05</v>
      </c>
      <c r="F29" s="179">
        <v>13.73</v>
      </c>
      <c r="G29" s="91">
        <f t="shared" si="0"/>
        <v>4420500</v>
      </c>
      <c r="H29" s="91">
        <f t="shared" si="1"/>
        <v>3295200</v>
      </c>
      <c r="I29" s="91">
        <f t="shared" si="2"/>
        <v>2003960</v>
      </c>
      <c r="J29" s="91">
        <f t="shared" si="3"/>
        <v>1545998</v>
      </c>
      <c r="K29" s="91">
        <f t="shared" si="4"/>
        <v>3549958</v>
      </c>
      <c r="L29" s="91">
        <f t="shared" si="5"/>
        <v>7715700</v>
      </c>
      <c r="M29" s="91">
        <f t="shared" si="6"/>
        <v>6633501.4000000004</v>
      </c>
      <c r="N29" s="175"/>
    </row>
    <row r="30" spans="1:14" ht="18.75" thickBot="1" x14ac:dyDescent="0.5">
      <c r="A30" s="91" t="s">
        <v>16</v>
      </c>
      <c r="B30" s="91">
        <v>701105</v>
      </c>
      <c r="C30" s="178" t="s">
        <v>2157</v>
      </c>
      <c r="D30" s="179">
        <v>45.2</v>
      </c>
      <c r="E30" s="179">
        <v>27.36</v>
      </c>
      <c r="F30" s="179">
        <v>17.84</v>
      </c>
      <c r="G30" s="91">
        <f t="shared" si="0"/>
        <v>5745600</v>
      </c>
      <c r="H30" s="91">
        <f t="shared" si="1"/>
        <v>4281600</v>
      </c>
      <c r="I30" s="91">
        <f t="shared" si="2"/>
        <v>2604672</v>
      </c>
      <c r="J30" s="91">
        <f t="shared" si="3"/>
        <v>2008784</v>
      </c>
      <c r="K30" s="91">
        <f t="shared" si="4"/>
        <v>4613456</v>
      </c>
      <c r="L30" s="91">
        <f t="shared" si="5"/>
        <v>10027200</v>
      </c>
      <c r="M30" s="91">
        <f t="shared" si="6"/>
        <v>8621051.1999999993</v>
      </c>
      <c r="N30" s="175"/>
    </row>
    <row r="31" spans="1:14" ht="18.75" thickBot="1" x14ac:dyDescent="0.5">
      <c r="A31" s="91" t="s">
        <v>16</v>
      </c>
      <c r="B31" s="91">
        <v>701110</v>
      </c>
      <c r="C31" s="178" t="s">
        <v>2158</v>
      </c>
      <c r="D31" s="179">
        <v>49.9</v>
      </c>
      <c r="E31" s="179">
        <v>30.2</v>
      </c>
      <c r="F31" s="179">
        <v>19.7</v>
      </c>
      <c r="G31" s="91">
        <f t="shared" si="0"/>
        <v>6342000</v>
      </c>
      <c r="H31" s="91">
        <f t="shared" si="1"/>
        <v>4728000</v>
      </c>
      <c r="I31" s="91">
        <f t="shared" si="2"/>
        <v>2875040</v>
      </c>
      <c r="J31" s="91">
        <f t="shared" si="3"/>
        <v>2218220</v>
      </c>
      <c r="K31" s="91">
        <f t="shared" si="4"/>
        <v>5093260</v>
      </c>
      <c r="L31" s="91">
        <f t="shared" si="5"/>
        <v>11070000</v>
      </c>
      <c r="M31" s="91">
        <f t="shared" si="6"/>
        <v>9517246</v>
      </c>
      <c r="N31" s="175"/>
    </row>
    <row r="32" spans="1:14" ht="18.75" thickBot="1" x14ac:dyDescent="0.5">
      <c r="A32" s="91" t="s">
        <v>16</v>
      </c>
      <c r="B32" s="91">
        <v>701115</v>
      </c>
      <c r="C32" s="178" t="s">
        <v>2159</v>
      </c>
      <c r="D32" s="179">
        <v>50</v>
      </c>
      <c r="E32" s="179">
        <v>30</v>
      </c>
      <c r="F32" s="179">
        <v>20</v>
      </c>
      <c r="G32" s="91">
        <f t="shared" si="0"/>
        <v>6300000</v>
      </c>
      <c r="H32" s="91">
        <f t="shared" si="1"/>
        <v>4800000</v>
      </c>
      <c r="I32" s="91">
        <f t="shared" si="2"/>
        <v>2856000</v>
      </c>
      <c r="J32" s="91">
        <f t="shared" si="3"/>
        <v>2252000</v>
      </c>
      <c r="K32" s="91">
        <f t="shared" si="4"/>
        <v>5108000</v>
      </c>
      <c r="L32" s="91">
        <f t="shared" si="5"/>
        <v>11100000</v>
      </c>
      <c r="M32" s="91">
        <f t="shared" si="6"/>
        <v>9523600</v>
      </c>
      <c r="N32" s="175"/>
    </row>
    <row r="33" spans="1:14" ht="18.75" thickBot="1" x14ac:dyDescent="0.5">
      <c r="A33" s="91" t="s">
        <v>31</v>
      </c>
      <c r="B33" s="91">
        <v>701120</v>
      </c>
      <c r="C33" s="178" t="s">
        <v>2160</v>
      </c>
      <c r="D33" s="179">
        <v>8.4600000000000009</v>
      </c>
      <c r="E33" s="179">
        <v>4.6100000000000003</v>
      </c>
      <c r="F33" s="179">
        <v>3.85</v>
      </c>
      <c r="G33" s="91">
        <f t="shared" si="0"/>
        <v>968100.00000000012</v>
      </c>
      <c r="H33" s="91">
        <f t="shared" si="1"/>
        <v>924000</v>
      </c>
      <c r="I33" s="91">
        <f t="shared" si="2"/>
        <v>438872.00000000006</v>
      </c>
      <c r="J33" s="91">
        <f t="shared" si="3"/>
        <v>433510</v>
      </c>
      <c r="K33" s="91">
        <f t="shared" si="4"/>
        <v>872382</v>
      </c>
      <c r="L33" s="91">
        <f t="shared" si="5"/>
        <v>1892100</v>
      </c>
      <c r="M33" s="91">
        <f t="shared" si="6"/>
        <v>1588643</v>
      </c>
      <c r="N33" s="175"/>
    </row>
    <row r="34" spans="1:14" ht="18.75" thickBot="1" x14ac:dyDescent="0.5">
      <c r="A34" s="91" t="s">
        <v>16</v>
      </c>
      <c r="B34" s="91">
        <v>701125</v>
      </c>
      <c r="C34" s="178" t="s">
        <v>2161</v>
      </c>
      <c r="D34" s="179">
        <v>32</v>
      </c>
      <c r="E34" s="179">
        <v>18</v>
      </c>
      <c r="F34" s="179">
        <v>14</v>
      </c>
      <c r="G34" s="91">
        <f t="shared" si="0"/>
        <v>3780000</v>
      </c>
      <c r="H34" s="91">
        <f t="shared" si="1"/>
        <v>3360000</v>
      </c>
      <c r="I34" s="91">
        <f t="shared" si="2"/>
        <v>1713600</v>
      </c>
      <c r="J34" s="91">
        <f t="shared" si="3"/>
        <v>1576400</v>
      </c>
      <c r="K34" s="91">
        <f t="shared" si="4"/>
        <v>3290000</v>
      </c>
      <c r="L34" s="91">
        <f t="shared" si="5"/>
        <v>7140000</v>
      </c>
      <c r="M34" s="91">
        <f t="shared" si="6"/>
        <v>6036520</v>
      </c>
      <c r="N34" s="175"/>
    </row>
    <row r="35" spans="1:14" ht="18.75" thickBot="1" x14ac:dyDescent="0.5">
      <c r="A35" s="91" t="s">
        <v>16</v>
      </c>
      <c r="B35" s="91">
        <v>701130</v>
      </c>
      <c r="C35" s="178" t="s">
        <v>2162</v>
      </c>
      <c r="D35" s="179">
        <v>41</v>
      </c>
      <c r="E35" s="179">
        <v>25</v>
      </c>
      <c r="F35" s="179">
        <v>16</v>
      </c>
      <c r="G35" s="91">
        <f t="shared" si="0"/>
        <v>5250000</v>
      </c>
      <c r="H35" s="91">
        <f t="shared" si="1"/>
        <v>3840000</v>
      </c>
      <c r="I35" s="91">
        <f t="shared" si="2"/>
        <v>2380000</v>
      </c>
      <c r="J35" s="91">
        <f t="shared" si="3"/>
        <v>1801600</v>
      </c>
      <c r="K35" s="91">
        <f t="shared" si="4"/>
        <v>4181600</v>
      </c>
      <c r="L35" s="91">
        <f t="shared" si="5"/>
        <v>9090000</v>
      </c>
      <c r="M35" s="91">
        <f t="shared" si="6"/>
        <v>7828880</v>
      </c>
      <c r="N35" s="175"/>
    </row>
    <row r="36" spans="1:14" ht="18.75" thickBot="1" x14ac:dyDescent="0.5">
      <c r="A36" s="91" t="s">
        <v>16</v>
      </c>
      <c r="B36" s="91">
        <v>701135</v>
      </c>
      <c r="C36" s="178" t="s">
        <v>2163</v>
      </c>
      <c r="D36" s="179">
        <v>48</v>
      </c>
      <c r="E36" s="179">
        <v>20</v>
      </c>
      <c r="F36" s="179">
        <v>28</v>
      </c>
      <c r="G36" s="91">
        <f t="shared" si="0"/>
        <v>4200000</v>
      </c>
      <c r="H36" s="91">
        <f t="shared" si="1"/>
        <v>6720000</v>
      </c>
      <c r="I36" s="91">
        <f t="shared" si="2"/>
        <v>1904000</v>
      </c>
      <c r="J36" s="91">
        <f t="shared" si="3"/>
        <v>3152800</v>
      </c>
      <c r="K36" s="91">
        <f t="shared" si="4"/>
        <v>5056800</v>
      </c>
      <c r="L36" s="91">
        <f t="shared" si="5"/>
        <v>10920000</v>
      </c>
      <c r="M36" s="91">
        <f t="shared" si="6"/>
        <v>8713040</v>
      </c>
      <c r="N36" s="175"/>
    </row>
    <row r="37" spans="1:14" ht="18.75" thickBot="1" x14ac:dyDescent="0.5">
      <c r="A37" s="91" t="s">
        <v>31</v>
      </c>
      <c r="B37" s="91">
        <v>701140</v>
      </c>
      <c r="C37" s="178" t="s">
        <v>2164</v>
      </c>
      <c r="D37" s="179">
        <v>48</v>
      </c>
      <c r="E37" s="179">
        <v>20</v>
      </c>
      <c r="F37" s="179">
        <v>28</v>
      </c>
      <c r="G37" s="91">
        <f t="shared" si="0"/>
        <v>4200000</v>
      </c>
      <c r="H37" s="91">
        <f t="shared" si="1"/>
        <v>6720000</v>
      </c>
      <c r="I37" s="91">
        <f t="shared" si="2"/>
        <v>1904000</v>
      </c>
      <c r="J37" s="91">
        <f t="shared" si="3"/>
        <v>3152800</v>
      </c>
      <c r="K37" s="91">
        <f t="shared" si="4"/>
        <v>5056800</v>
      </c>
      <c r="L37" s="91">
        <f t="shared" si="5"/>
        <v>10920000</v>
      </c>
      <c r="M37" s="91">
        <f t="shared" si="6"/>
        <v>8713040</v>
      </c>
      <c r="N37" s="175"/>
    </row>
    <row r="38" spans="1:14" ht="18.75" thickBot="1" x14ac:dyDescent="0.5">
      <c r="A38" s="91" t="s">
        <v>16</v>
      </c>
      <c r="B38" s="91">
        <v>701145</v>
      </c>
      <c r="C38" s="178" t="s">
        <v>2165</v>
      </c>
      <c r="D38" s="179">
        <v>50</v>
      </c>
      <c r="E38" s="179">
        <v>30</v>
      </c>
      <c r="F38" s="179">
        <v>20</v>
      </c>
      <c r="G38" s="91">
        <f t="shared" si="0"/>
        <v>6300000</v>
      </c>
      <c r="H38" s="91">
        <f t="shared" si="1"/>
        <v>4800000</v>
      </c>
      <c r="I38" s="91">
        <f t="shared" si="2"/>
        <v>2856000</v>
      </c>
      <c r="J38" s="91">
        <f t="shared" si="3"/>
        <v>2252000</v>
      </c>
      <c r="K38" s="91">
        <f t="shared" si="4"/>
        <v>5108000</v>
      </c>
      <c r="L38" s="91">
        <f t="shared" si="5"/>
        <v>11100000</v>
      </c>
      <c r="M38" s="91">
        <f t="shared" si="6"/>
        <v>9523600</v>
      </c>
      <c r="N38" s="175"/>
    </row>
    <row r="39" spans="1:14" ht="18.75" thickBot="1" x14ac:dyDescent="0.5">
      <c r="A39" s="91" t="s">
        <v>16</v>
      </c>
      <c r="B39" s="91">
        <v>701150</v>
      </c>
      <c r="C39" s="178" t="s">
        <v>2166</v>
      </c>
      <c r="D39" s="179">
        <v>44</v>
      </c>
      <c r="E39" s="179">
        <v>25</v>
      </c>
      <c r="F39" s="179">
        <v>19</v>
      </c>
      <c r="G39" s="91">
        <f t="shared" si="0"/>
        <v>5250000</v>
      </c>
      <c r="H39" s="91">
        <f t="shared" si="1"/>
        <v>4560000</v>
      </c>
      <c r="I39" s="91">
        <f t="shared" si="2"/>
        <v>2380000</v>
      </c>
      <c r="J39" s="91">
        <f t="shared" si="3"/>
        <v>2139400</v>
      </c>
      <c r="K39" s="91">
        <f t="shared" si="4"/>
        <v>4519400</v>
      </c>
      <c r="L39" s="91">
        <f t="shared" si="5"/>
        <v>9810000</v>
      </c>
      <c r="M39" s="91">
        <f t="shared" si="6"/>
        <v>8312420</v>
      </c>
      <c r="N39" s="175"/>
    </row>
    <row r="40" spans="1:14" ht="18.75" thickBot="1" x14ac:dyDescent="0.5">
      <c r="A40" s="91" t="s">
        <v>16</v>
      </c>
      <c r="B40" s="91">
        <v>701155</v>
      </c>
      <c r="C40" s="178" t="s">
        <v>2167</v>
      </c>
      <c r="D40" s="179">
        <v>41.989999999999995</v>
      </c>
      <c r="E40" s="179">
        <v>25.84</v>
      </c>
      <c r="F40" s="179">
        <v>16.149999999999999</v>
      </c>
      <c r="G40" s="91">
        <f t="shared" si="0"/>
        <v>5426400</v>
      </c>
      <c r="H40" s="91">
        <f t="shared" si="1"/>
        <v>3875999.9999999995</v>
      </c>
      <c r="I40" s="91">
        <f t="shared" si="2"/>
        <v>2459968</v>
      </c>
      <c r="J40" s="91">
        <f t="shared" si="3"/>
        <v>1818489.9999999998</v>
      </c>
      <c r="K40" s="91">
        <f t="shared" si="4"/>
        <v>4278458</v>
      </c>
      <c r="L40" s="91">
        <f t="shared" si="5"/>
        <v>9302400</v>
      </c>
      <c r="M40" s="91">
        <f t="shared" si="6"/>
        <v>8029457</v>
      </c>
      <c r="N40" s="175"/>
    </row>
    <row r="41" spans="1:14" ht="18.75" thickBot="1" x14ac:dyDescent="0.5">
      <c r="A41" s="91" t="s">
        <v>16</v>
      </c>
      <c r="B41" s="91">
        <v>701160</v>
      </c>
      <c r="C41" s="178" t="s">
        <v>2168</v>
      </c>
      <c r="D41" s="179">
        <v>40.92</v>
      </c>
      <c r="E41" s="179">
        <v>24.77</v>
      </c>
      <c r="F41" s="179">
        <v>16.149999999999999</v>
      </c>
      <c r="G41" s="91">
        <f t="shared" si="0"/>
        <v>5201700</v>
      </c>
      <c r="H41" s="91">
        <f t="shared" si="1"/>
        <v>3875999.9999999995</v>
      </c>
      <c r="I41" s="91">
        <f t="shared" si="2"/>
        <v>2358104</v>
      </c>
      <c r="J41" s="91">
        <f t="shared" si="3"/>
        <v>1818489.9999999998</v>
      </c>
      <c r="K41" s="91">
        <f t="shared" si="4"/>
        <v>4176594</v>
      </c>
      <c r="L41" s="91">
        <f t="shared" si="5"/>
        <v>9077700</v>
      </c>
      <c r="M41" s="91">
        <f t="shared" si="6"/>
        <v>7804757</v>
      </c>
      <c r="N41" s="175"/>
    </row>
    <row r="42" spans="1:14" ht="18.75" thickBot="1" x14ac:dyDescent="0.5">
      <c r="A42" s="91" t="s">
        <v>16</v>
      </c>
      <c r="B42" s="91">
        <v>701165</v>
      </c>
      <c r="C42" s="178" t="s">
        <v>2169</v>
      </c>
      <c r="D42" s="179">
        <v>41.019999999999996</v>
      </c>
      <c r="E42" s="179">
        <v>24.83</v>
      </c>
      <c r="F42" s="179">
        <v>16.190000000000001</v>
      </c>
      <c r="G42" s="91">
        <f t="shared" si="0"/>
        <v>5214300</v>
      </c>
      <c r="H42" s="91">
        <f t="shared" si="1"/>
        <v>3885600.0000000005</v>
      </c>
      <c r="I42" s="91">
        <f t="shared" si="2"/>
        <v>2363816</v>
      </c>
      <c r="J42" s="91">
        <f t="shared" si="3"/>
        <v>1822994.0000000002</v>
      </c>
      <c r="K42" s="91">
        <f t="shared" si="4"/>
        <v>4186810</v>
      </c>
      <c r="L42" s="91">
        <f t="shared" si="5"/>
        <v>9099900</v>
      </c>
      <c r="M42" s="91">
        <f t="shared" si="6"/>
        <v>7823804.2000000002</v>
      </c>
      <c r="N42" s="175"/>
    </row>
    <row r="43" spans="1:14" ht="18.75" thickBot="1" x14ac:dyDescent="0.5">
      <c r="A43" s="91" t="s">
        <v>16</v>
      </c>
      <c r="B43" s="91">
        <v>701170</v>
      </c>
      <c r="C43" s="178" t="s">
        <v>2170</v>
      </c>
      <c r="D43" s="179">
        <v>41.019999999999996</v>
      </c>
      <c r="E43" s="179">
        <v>24.83</v>
      </c>
      <c r="F43" s="179">
        <v>16.190000000000001</v>
      </c>
      <c r="G43" s="91">
        <f t="shared" si="0"/>
        <v>5214300</v>
      </c>
      <c r="H43" s="91">
        <f t="shared" si="1"/>
        <v>3885600.0000000005</v>
      </c>
      <c r="I43" s="91">
        <f t="shared" si="2"/>
        <v>2363816</v>
      </c>
      <c r="J43" s="91">
        <f t="shared" si="3"/>
        <v>1822994.0000000002</v>
      </c>
      <c r="K43" s="91">
        <f t="shared" si="4"/>
        <v>4186810</v>
      </c>
      <c r="L43" s="91">
        <f t="shared" si="5"/>
        <v>9099900</v>
      </c>
      <c r="M43" s="91">
        <f t="shared" si="6"/>
        <v>7823804.2000000002</v>
      </c>
      <c r="N43" s="175"/>
    </row>
    <row r="44" spans="1:14" ht="18.75" thickBot="1" x14ac:dyDescent="0.5">
      <c r="A44" s="91" t="s">
        <v>16</v>
      </c>
      <c r="B44" s="91">
        <v>701175</v>
      </c>
      <c r="C44" s="178" t="s">
        <v>2171</v>
      </c>
      <c r="D44" s="179">
        <v>50.46</v>
      </c>
      <c r="E44" s="179">
        <v>30.54</v>
      </c>
      <c r="F44" s="179">
        <v>19.920000000000002</v>
      </c>
      <c r="G44" s="91">
        <f t="shared" si="0"/>
        <v>6413400</v>
      </c>
      <c r="H44" s="91">
        <f t="shared" si="1"/>
        <v>4780800</v>
      </c>
      <c r="I44" s="91">
        <f t="shared" si="2"/>
        <v>2907408</v>
      </c>
      <c r="J44" s="91">
        <f t="shared" si="3"/>
        <v>2242992</v>
      </c>
      <c r="K44" s="91">
        <f t="shared" si="4"/>
        <v>5150400</v>
      </c>
      <c r="L44" s="91">
        <f t="shared" si="5"/>
        <v>11194200</v>
      </c>
      <c r="M44" s="91">
        <f t="shared" si="6"/>
        <v>9624105.5999999996</v>
      </c>
      <c r="N44" s="175"/>
    </row>
    <row r="45" spans="1:14" ht="18.75" thickBot="1" x14ac:dyDescent="0.5">
      <c r="A45" s="91" t="s">
        <v>16</v>
      </c>
      <c r="B45" s="91">
        <v>701180</v>
      </c>
      <c r="C45" s="178" t="s">
        <v>2172</v>
      </c>
      <c r="D45" s="179">
        <v>24.78</v>
      </c>
      <c r="E45" s="179">
        <v>14.16</v>
      </c>
      <c r="F45" s="179">
        <v>10.62</v>
      </c>
      <c r="G45" s="91">
        <f t="shared" si="0"/>
        <v>2973600</v>
      </c>
      <c r="H45" s="91">
        <f t="shared" si="1"/>
        <v>2548800</v>
      </c>
      <c r="I45" s="91">
        <f t="shared" si="2"/>
        <v>1348032</v>
      </c>
      <c r="J45" s="91">
        <f t="shared" si="3"/>
        <v>1195812</v>
      </c>
      <c r="K45" s="91">
        <f t="shared" si="4"/>
        <v>2543844</v>
      </c>
      <c r="L45" s="91">
        <f t="shared" si="5"/>
        <v>5522400</v>
      </c>
      <c r="M45" s="91">
        <f t="shared" si="6"/>
        <v>4685331.5999999996</v>
      </c>
      <c r="N45" s="175"/>
    </row>
    <row r="46" spans="1:14" ht="39.75" customHeight="1" thickBot="1" x14ac:dyDescent="0.5">
      <c r="A46" s="91" t="s">
        <v>16</v>
      </c>
      <c r="B46" s="91">
        <v>701185</v>
      </c>
      <c r="C46" s="178" t="s">
        <v>2173</v>
      </c>
      <c r="D46" s="179">
        <v>37.78</v>
      </c>
      <c r="E46" s="179">
        <v>21.59</v>
      </c>
      <c r="F46" s="179">
        <v>16.190000000000001</v>
      </c>
      <c r="G46" s="91">
        <f t="shared" si="0"/>
        <v>4533900</v>
      </c>
      <c r="H46" s="91">
        <f t="shared" si="1"/>
        <v>3885600.0000000005</v>
      </c>
      <c r="I46" s="91">
        <f t="shared" si="2"/>
        <v>2055368</v>
      </c>
      <c r="J46" s="91">
        <f t="shared" si="3"/>
        <v>1822994.0000000002</v>
      </c>
      <c r="K46" s="91">
        <f t="shared" si="4"/>
        <v>3878362</v>
      </c>
      <c r="L46" s="91">
        <f t="shared" si="5"/>
        <v>8419500</v>
      </c>
      <c r="M46" s="91">
        <f t="shared" si="6"/>
        <v>7143404.2000000002</v>
      </c>
      <c r="N46" s="175"/>
    </row>
    <row r="47" spans="1:14" ht="18.75" thickBot="1" x14ac:dyDescent="0.5">
      <c r="A47" s="91" t="s">
        <v>16</v>
      </c>
      <c r="B47" s="91">
        <v>701190</v>
      </c>
      <c r="C47" s="178" t="s">
        <v>2174</v>
      </c>
      <c r="D47" s="179">
        <v>37.78</v>
      </c>
      <c r="E47" s="179">
        <v>21.59</v>
      </c>
      <c r="F47" s="179">
        <v>16.190000000000001</v>
      </c>
      <c r="G47" s="91">
        <f t="shared" si="0"/>
        <v>4533900</v>
      </c>
      <c r="H47" s="91">
        <f t="shared" si="1"/>
        <v>3885600.0000000005</v>
      </c>
      <c r="I47" s="91">
        <f t="shared" si="2"/>
        <v>2055368</v>
      </c>
      <c r="J47" s="91">
        <f t="shared" si="3"/>
        <v>1822994.0000000002</v>
      </c>
      <c r="K47" s="91">
        <f t="shared" si="4"/>
        <v>3878362</v>
      </c>
      <c r="L47" s="91">
        <f t="shared" si="5"/>
        <v>8419500</v>
      </c>
      <c r="M47" s="91">
        <f t="shared" si="6"/>
        <v>7143404.2000000002</v>
      </c>
      <c r="N47" s="175"/>
    </row>
    <row r="48" spans="1:14" ht="18.75" thickBot="1" x14ac:dyDescent="0.5">
      <c r="A48" s="91" t="s">
        <v>16</v>
      </c>
      <c r="B48" s="91">
        <v>701195</v>
      </c>
      <c r="C48" s="178" t="s">
        <v>2175</v>
      </c>
      <c r="D48" s="179">
        <v>50.97</v>
      </c>
      <c r="E48" s="179">
        <v>27.08</v>
      </c>
      <c r="F48" s="179">
        <v>23.89</v>
      </c>
      <c r="G48" s="91">
        <f t="shared" si="0"/>
        <v>5686800</v>
      </c>
      <c r="H48" s="91">
        <f t="shared" si="1"/>
        <v>5733600</v>
      </c>
      <c r="I48" s="91">
        <f t="shared" si="2"/>
        <v>2578016</v>
      </c>
      <c r="J48" s="91">
        <f t="shared" si="3"/>
        <v>2690014</v>
      </c>
      <c r="K48" s="91">
        <f t="shared" si="4"/>
        <v>5268030</v>
      </c>
      <c r="L48" s="91">
        <f t="shared" si="5"/>
        <v>11420400</v>
      </c>
      <c r="M48" s="91">
        <f t="shared" si="6"/>
        <v>9537390.1999999993</v>
      </c>
      <c r="N48" s="175"/>
    </row>
    <row r="49" spans="1:14" ht="18.75" thickBot="1" x14ac:dyDescent="0.5">
      <c r="A49" s="91" t="s">
        <v>16</v>
      </c>
      <c r="B49" s="91">
        <v>701200</v>
      </c>
      <c r="C49" s="178" t="s">
        <v>2176</v>
      </c>
      <c r="D49" s="179">
        <v>31.24</v>
      </c>
      <c r="E49" s="179">
        <v>17.04</v>
      </c>
      <c r="F49" s="179">
        <v>14.2</v>
      </c>
      <c r="G49" s="91">
        <f t="shared" si="0"/>
        <v>3578400</v>
      </c>
      <c r="H49" s="91">
        <f t="shared" si="1"/>
        <v>3408000</v>
      </c>
      <c r="I49" s="91">
        <f t="shared" si="2"/>
        <v>1622208</v>
      </c>
      <c r="J49" s="91">
        <f t="shared" si="3"/>
        <v>1598920</v>
      </c>
      <c r="K49" s="91">
        <f t="shared" si="4"/>
        <v>3221128</v>
      </c>
      <c r="L49" s="91">
        <f t="shared" si="5"/>
        <v>6986400</v>
      </c>
      <c r="M49" s="91">
        <f t="shared" si="6"/>
        <v>5867156</v>
      </c>
      <c r="N49" s="175"/>
    </row>
    <row r="50" spans="1:14" ht="18.75" thickBot="1" x14ac:dyDescent="0.5">
      <c r="A50" s="91" t="s">
        <v>16</v>
      </c>
      <c r="B50" s="91">
        <v>701205</v>
      </c>
      <c r="C50" s="178" t="s">
        <v>2177</v>
      </c>
      <c r="D50" s="179">
        <v>34.94</v>
      </c>
      <c r="E50" s="179">
        <v>17.47</v>
      </c>
      <c r="F50" s="179">
        <v>17.47</v>
      </c>
      <c r="G50" s="91">
        <f t="shared" si="0"/>
        <v>3668699.9999999995</v>
      </c>
      <c r="H50" s="91">
        <f t="shared" si="1"/>
        <v>4192799.9999999995</v>
      </c>
      <c r="I50" s="91">
        <f t="shared" si="2"/>
        <v>1663144</v>
      </c>
      <c r="J50" s="91">
        <f t="shared" si="3"/>
        <v>1967121.9999999998</v>
      </c>
      <c r="K50" s="91">
        <f t="shared" si="4"/>
        <v>3630266</v>
      </c>
      <c r="L50" s="91">
        <f t="shared" si="5"/>
        <v>7861499.9999999991</v>
      </c>
      <c r="M50" s="91">
        <f t="shared" si="6"/>
        <v>6484514.5999999996</v>
      </c>
      <c r="N50" s="175"/>
    </row>
    <row r="51" spans="1:14" ht="18.75" thickBot="1" x14ac:dyDescent="0.5">
      <c r="A51" s="91" t="s">
        <v>16</v>
      </c>
      <c r="B51" s="91">
        <v>701210</v>
      </c>
      <c r="C51" s="178" t="s">
        <v>2178</v>
      </c>
      <c r="D51" s="179">
        <v>43.980000000000004</v>
      </c>
      <c r="E51" s="179">
        <v>25.13</v>
      </c>
      <c r="F51" s="179">
        <v>18.850000000000001</v>
      </c>
      <c r="G51" s="91">
        <f t="shared" si="0"/>
        <v>5277300</v>
      </c>
      <c r="H51" s="91">
        <f t="shared" si="1"/>
        <v>4524000</v>
      </c>
      <c r="I51" s="91">
        <f t="shared" si="2"/>
        <v>2392376</v>
      </c>
      <c r="J51" s="91">
        <f t="shared" si="3"/>
        <v>2122510</v>
      </c>
      <c r="K51" s="91">
        <f t="shared" si="4"/>
        <v>4514886</v>
      </c>
      <c r="L51" s="91">
        <f t="shared" si="5"/>
        <v>9801300</v>
      </c>
      <c r="M51" s="91">
        <f t="shared" si="6"/>
        <v>8315543</v>
      </c>
      <c r="N51" s="175"/>
    </row>
    <row r="52" spans="1:14" ht="18.75" thickBot="1" x14ac:dyDescent="0.5">
      <c r="A52" s="91" t="s">
        <v>16</v>
      </c>
      <c r="B52" s="91">
        <v>701215</v>
      </c>
      <c r="C52" s="178" t="s">
        <v>2179</v>
      </c>
      <c r="D52" s="179">
        <v>49.760000000000005</v>
      </c>
      <c r="E52" s="179">
        <v>30.12</v>
      </c>
      <c r="F52" s="179">
        <v>19.64</v>
      </c>
      <c r="G52" s="91">
        <f t="shared" si="0"/>
        <v>6325200</v>
      </c>
      <c r="H52" s="91">
        <f t="shared" si="1"/>
        <v>4713600</v>
      </c>
      <c r="I52" s="91">
        <f t="shared" si="2"/>
        <v>2867424</v>
      </c>
      <c r="J52" s="91">
        <f t="shared" si="3"/>
        <v>2211464</v>
      </c>
      <c r="K52" s="91">
        <f t="shared" si="4"/>
        <v>5078888</v>
      </c>
      <c r="L52" s="91">
        <f t="shared" si="5"/>
        <v>11038800</v>
      </c>
      <c r="M52" s="91">
        <f t="shared" si="6"/>
        <v>9490775.1999999993</v>
      </c>
      <c r="N52" s="175"/>
    </row>
    <row r="53" spans="1:14" ht="32.25" customHeight="1" thickBot="1" x14ac:dyDescent="0.5">
      <c r="A53" s="91" t="s">
        <v>16</v>
      </c>
      <c r="B53" s="91">
        <v>701220</v>
      </c>
      <c r="C53" s="178" t="s">
        <v>2180</v>
      </c>
      <c r="D53" s="179">
        <v>49.760000000000005</v>
      </c>
      <c r="E53" s="179">
        <v>30.12</v>
      </c>
      <c r="F53" s="179">
        <v>19.64</v>
      </c>
      <c r="G53" s="91">
        <f t="shared" si="0"/>
        <v>6325200</v>
      </c>
      <c r="H53" s="91">
        <f t="shared" si="1"/>
        <v>4713600</v>
      </c>
      <c r="I53" s="91">
        <f t="shared" si="2"/>
        <v>2867424</v>
      </c>
      <c r="J53" s="91">
        <f t="shared" si="3"/>
        <v>2211464</v>
      </c>
      <c r="K53" s="91">
        <f t="shared" si="4"/>
        <v>5078888</v>
      </c>
      <c r="L53" s="91">
        <f t="shared" si="5"/>
        <v>11038800</v>
      </c>
      <c r="M53" s="91">
        <f t="shared" si="6"/>
        <v>9490775.1999999993</v>
      </c>
      <c r="N53" s="175"/>
    </row>
    <row r="54" spans="1:14" ht="18.75" thickBot="1" x14ac:dyDescent="0.5">
      <c r="A54" s="91" t="s">
        <v>16</v>
      </c>
      <c r="B54" s="91">
        <v>701225</v>
      </c>
      <c r="C54" s="178" t="s">
        <v>2181</v>
      </c>
      <c r="D54" s="179">
        <v>31.24</v>
      </c>
      <c r="E54" s="179">
        <v>17.04</v>
      </c>
      <c r="F54" s="179">
        <v>14.2</v>
      </c>
      <c r="G54" s="91">
        <f t="shared" si="0"/>
        <v>3578400</v>
      </c>
      <c r="H54" s="91">
        <f t="shared" si="1"/>
        <v>3408000</v>
      </c>
      <c r="I54" s="91">
        <f t="shared" si="2"/>
        <v>1622208</v>
      </c>
      <c r="J54" s="91">
        <f t="shared" si="3"/>
        <v>1598920</v>
      </c>
      <c r="K54" s="91">
        <f t="shared" si="4"/>
        <v>3221128</v>
      </c>
      <c r="L54" s="91">
        <f t="shared" si="5"/>
        <v>6986400</v>
      </c>
      <c r="M54" s="91">
        <f t="shared" si="6"/>
        <v>5867156</v>
      </c>
      <c r="N54" s="175"/>
    </row>
    <row r="55" spans="1:14" ht="18.75" thickBot="1" x14ac:dyDescent="0.5">
      <c r="A55" s="91" t="s">
        <v>16</v>
      </c>
      <c r="B55" s="91">
        <v>701235</v>
      </c>
      <c r="C55" s="178" t="s">
        <v>2182</v>
      </c>
      <c r="D55" s="179">
        <v>75</v>
      </c>
      <c r="E55" s="179">
        <v>50</v>
      </c>
      <c r="F55" s="179">
        <v>25</v>
      </c>
      <c r="G55" s="91">
        <f t="shared" si="0"/>
        <v>10500000</v>
      </c>
      <c r="H55" s="91">
        <f t="shared" si="1"/>
        <v>6000000</v>
      </c>
      <c r="I55" s="91">
        <f t="shared" si="2"/>
        <v>4760000</v>
      </c>
      <c r="J55" s="91">
        <f t="shared" si="3"/>
        <v>2815000</v>
      </c>
      <c r="K55" s="91">
        <f t="shared" si="4"/>
        <v>7575000</v>
      </c>
      <c r="L55" s="91">
        <f t="shared" si="5"/>
        <v>16500000</v>
      </c>
      <c r="M55" s="91">
        <f t="shared" si="6"/>
        <v>14529500</v>
      </c>
      <c r="N55" s="175"/>
    </row>
    <row r="56" spans="1:14" ht="18.75" thickBot="1" x14ac:dyDescent="0.5">
      <c r="A56" s="91" t="s">
        <v>16</v>
      </c>
      <c r="B56" s="91">
        <v>701240</v>
      </c>
      <c r="C56" s="178" t="s">
        <v>2183</v>
      </c>
      <c r="D56" s="179">
        <v>40</v>
      </c>
      <c r="E56" s="179">
        <v>27</v>
      </c>
      <c r="F56" s="179">
        <v>13</v>
      </c>
      <c r="G56" s="91">
        <f t="shared" si="0"/>
        <v>5670000</v>
      </c>
      <c r="H56" s="91">
        <f t="shared" si="1"/>
        <v>3120000</v>
      </c>
      <c r="I56" s="91">
        <f t="shared" si="2"/>
        <v>2570400</v>
      </c>
      <c r="J56" s="91">
        <f t="shared" si="3"/>
        <v>1463800</v>
      </c>
      <c r="K56" s="91">
        <f t="shared" si="4"/>
        <v>4034200</v>
      </c>
      <c r="L56" s="91">
        <f t="shared" si="5"/>
        <v>8790000</v>
      </c>
      <c r="M56" s="91">
        <f t="shared" si="6"/>
        <v>7765340</v>
      </c>
      <c r="N56" s="175"/>
    </row>
    <row r="57" spans="1:14" ht="18.75" thickBot="1" x14ac:dyDescent="0.5">
      <c r="A57" s="91" t="s">
        <v>16</v>
      </c>
      <c r="B57" s="91">
        <v>701245</v>
      </c>
      <c r="C57" s="178" t="s">
        <v>2184</v>
      </c>
      <c r="D57" s="179">
        <v>50</v>
      </c>
      <c r="E57" s="179">
        <v>35</v>
      </c>
      <c r="F57" s="179">
        <v>15</v>
      </c>
      <c r="G57" s="91">
        <f t="shared" si="0"/>
        <v>7350000</v>
      </c>
      <c r="H57" s="91">
        <f t="shared" si="1"/>
        <v>3600000</v>
      </c>
      <c r="I57" s="91">
        <f t="shared" si="2"/>
        <v>3332000</v>
      </c>
      <c r="J57" s="91">
        <f t="shared" si="3"/>
        <v>1689000</v>
      </c>
      <c r="K57" s="91">
        <f t="shared" si="4"/>
        <v>5021000</v>
      </c>
      <c r="L57" s="91">
        <f t="shared" si="5"/>
        <v>10950000</v>
      </c>
      <c r="M57" s="91">
        <f t="shared" si="6"/>
        <v>9767700</v>
      </c>
      <c r="N57" s="175"/>
    </row>
    <row r="58" spans="1:14" ht="18.75" thickBot="1" x14ac:dyDescent="0.5">
      <c r="A58" s="91" t="s">
        <v>16</v>
      </c>
      <c r="B58" s="91">
        <v>701250</v>
      </c>
      <c r="C58" s="178" t="s">
        <v>2185</v>
      </c>
      <c r="D58" s="179">
        <v>45</v>
      </c>
      <c r="E58" s="179">
        <v>32</v>
      </c>
      <c r="F58" s="179">
        <v>13</v>
      </c>
      <c r="G58" s="91">
        <f t="shared" si="0"/>
        <v>6720000</v>
      </c>
      <c r="H58" s="91">
        <f t="shared" si="1"/>
        <v>3120000</v>
      </c>
      <c r="I58" s="91">
        <f t="shared" si="2"/>
        <v>3046400</v>
      </c>
      <c r="J58" s="91">
        <f t="shared" si="3"/>
        <v>1463800</v>
      </c>
      <c r="K58" s="91">
        <f t="shared" si="4"/>
        <v>4510200</v>
      </c>
      <c r="L58" s="91">
        <f t="shared" si="5"/>
        <v>9840000</v>
      </c>
      <c r="M58" s="91">
        <f t="shared" si="6"/>
        <v>8815340</v>
      </c>
      <c r="N58" s="175"/>
    </row>
    <row r="59" spans="1:14" ht="18.75" thickBot="1" x14ac:dyDescent="0.5">
      <c r="A59" s="91" t="s">
        <v>16</v>
      </c>
      <c r="B59" s="91">
        <v>701255</v>
      </c>
      <c r="C59" s="178" t="s">
        <v>2186</v>
      </c>
      <c r="D59" s="179">
        <v>55</v>
      </c>
      <c r="E59" s="179">
        <v>38</v>
      </c>
      <c r="F59" s="179">
        <v>17</v>
      </c>
      <c r="G59" s="91">
        <f t="shared" si="0"/>
        <v>7980000</v>
      </c>
      <c r="H59" s="91">
        <f t="shared" si="1"/>
        <v>4080000</v>
      </c>
      <c r="I59" s="91">
        <f t="shared" si="2"/>
        <v>3617600</v>
      </c>
      <c r="J59" s="91">
        <f t="shared" si="3"/>
        <v>1914200</v>
      </c>
      <c r="K59" s="91">
        <f t="shared" si="4"/>
        <v>5531800</v>
      </c>
      <c r="L59" s="91">
        <f t="shared" si="5"/>
        <v>12060000</v>
      </c>
      <c r="M59" s="91">
        <f t="shared" si="6"/>
        <v>10720060</v>
      </c>
      <c r="N59" s="175"/>
    </row>
    <row r="60" spans="1:14" ht="18.75" thickBot="1" x14ac:dyDescent="0.5">
      <c r="A60" s="91" t="s">
        <v>16</v>
      </c>
      <c r="B60" s="91">
        <v>701260</v>
      </c>
      <c r="C60" s="178" t="s">
        <v>2187</v>
      </c>
      <c r="D60" s="179">
        <v>75</v>
      </c>
      <c r="E60" s="179">
        <v>50</v>
      </c>
      <c r="F60" s="179">
        <v>25</v>
      </c>
      <c r="G60" s="91">
        <f t="shared" si="0"/>
        <v>10500000</v>
      </c>
      <c r="H60" s="91">
        <f t="shared" si="1"/>
        <v>6000000</v>
      </c>
      <c r="I60" s="91">
        <f t="shared" si="2"/>
        <v>4760000</v>
      </c>
      <c r="J60" s="91">
        <f t="shared" si="3"/>
        <v>2815000</v>
      </c>
      <c r="K60" s="91">
        <f t="shared" si="4"/>
        <v>7575000</v>
      </c>
      <c r="L60" s="91">
        <f t="shared" si="5"/>
        <v>16500000</v>
      </c>
      <c r="M60" s="91">
        <f t="shared" si="6"/>
        <v>14529500</v>
      </c>
      <c r="N60" s="175"/>
    </row>
    <row r="61" spans="1:14" ht="18.75" thickBot="1" x14ac:dyDescent="0.5">
      <c r="A61" s="91" t="s">
        <v>16</v>
      </c>
      <c r="B61" s="91">
        <v>701265</v>
      </c>
      <c r="C61" s="178" t="s">
        <v>2188</v>
      </c>
      <c r="D61" s="179">
        <v>50</v>
      </c>
      <c r="E61" s="179">
        <v>35</v>
      </c>
      <c r="F61" s="179">
        <v>15</v>
      </c>
      <c r="G61" s="91">
        <f t="shared" si="0"/>
        <v>7350000</v>
      </c>
      <c r="H61" s="91">
        <f t="shared" si="1"/>
        <v>3600000</v>
      </c>
      <c r="I61" s="91">
        <f t="shared" si="2"/>
        <v>3332000</v>
      </c>
      <c r="J61" s="91">
        <f t="shared" si="3"/>
        <v>1689000</v>
      </c>
      <c r="K61" s="91">
        <f t="shared" si="4"/>
        <v>5021000</v>
      </c>
      <c r="L61" s="91">
        <f t="shared" si="5"/>
        <v>10950000</v>
      </c>
      <c r="M61" s="91">
        <f t="shared" si="6"/>
        <v>9767700</v>
      </c>
      <c r="N61" s="175"/>
    </row>
    <row r="62" spans="1:14" ht="18.75" thickBot="1" x14ac:dyDescent="0.5">
      <c r="A62" s="91" t="s">
        <v>16</v>
      </c>
      <c r="B62" s="91">
        <v>701270</v>
      </c>
      <c r="C62" s="178" t="s">
        <v>2189</v>
      </c>
      <c r="D62" s="179">
        <v>112</v>
      </c>
      <c r="E62" s="179">
        <v>60</v>
      </c>
      <c r="F62" s="179">
        <v>52</v>
      </c>
      <c r="G62" s="91">
        <f t="shared" si="0"/>
        <v>12600000</v>
      </c>
      <c r="H62" s="91">
        <f t="shared" si="1"/>
        <v>12480000</v>
      </c>
      <c r="I62" s="91">
        <f t="shared" si="2"/>
        <v>5712000</v>
      </c>
      <c r="J62" s="91">
        <f t="shared" si="3"/>
        <v>5855200</v>
      </c>
      <c r="K62" s="91">
        <f t="shared" si="4"/>
        <v>11567200</v>
      </c>
      <c r="L62" s="91">
        <f t="shared" si="5"/>
        <v>25080000</v>
      </c>
      <c r="M62" s="91">
        <f t="shared" si="6"/>
        <v>20981360</v>
      </c>
      <c r="N62" s="175"/>
    </row>
    <row r="63" spans="1:14" ht="18.75" thickBot="1" x14ac:dyDescent="0.5">
      <c r="A63" s="91" t="s">
        <v>16</v>
      </c>
      <c r="B63" s="91">
        <v>701275</v>
      </c>
      <c r="C63" s="178" t="s">
        <v>2190</v>
      </c>
      <c r="D63" s="179">
        <v>76</v>
      </c>
      <c r="E63" s="179">
        <v>43</v>
      </c>
      <c r="F63" s="179">
        <v>33</v>
      </c>
      <c r="G63" s="91">
        <f t="shared" si="0"/>
        <v>9030000</v>
      </c>
      <c r="H63" s="91">
        <f t="shared" si="1"/>
        <v>7920000</v>
      </c>
      <c r="I63" s="91">
        <f t="shared" si="2"/>
        <v>4093600</v>
      </c>
      <c r="J63" s="91">
        <f t="shared" si="3"/>
        <v>3715800</v>
      </c>
      <c r="K63" s="91">
        <f t="shared" si="4"/>
        <v>7809400</v>
      </c>
      <c r="L63" s="91">
        <f t="shared" si="5"/>
        <v>16950000</v>
      </c>
      <c r="M63" s="91">
        <f t="shared" si="6"/>
        <v>14348940</v>
      </c>
      <c r="N63" s="175"/>
    </row>
    <row r="64" spans="1:14" ht="18.75" thickBot="1" x14ac:dyDescent="0.5">
      <c r="A64" s="91" t="s">
        <v>16</v>
      </c>
      <c r="B64" s="91">
        <v>701280</v>
      </c>
      <c r="C64" s="178" t="s">
        <v>2191</v>
      </c>
      <c r="D64" s="179">
        <v>70</v>
      </c>
      <c r="E64" s="179">
        <v>47</v>
      </c>
      <c r="F64" s="179">
        <v>23</v>
      </c>
      <c r="G64" s="91">
        <f t="shared" si="0"/>
        <v>9870000</v>
      </c>
      <c r="H64" s="91">
        <f t="shared" si="1"/>
        <v>5520000</v>
      </c>
      <c r="I64" s="91">
        <f t="shared" si="2"/>
        <v>4474400</v>
      </c>
      <c r="J64" s="91">
        <f t="shared" si="3"/>
        <v>2589800</v>
      </c>
      <c r="K64" s="91">
        <f t="shared" si="4"/>
        <v>7064200</v>
      </c>
      <c r="L64" s="91">
        <f t="shared" si="5"/>
        <v>15390000</v>
      </c>
      <c r="M64" s="91">
        <f t="shared" si="6"/>
        <v>13577140</v>
      </c>
      <c r="N64" s="175"/>
    </row>
    <row r="65" spans="1:14" ht="18.75" thickBot="1" x14ac:dyDescent="0.5">
      <c r="A65" s="91" t="s">
        <v>16</v>
      </c>
      <c r="B65" s="91">
        <v>701285</v>
      </c>
      <c r="C65" s="178" t="s">
        <v>2192</v>
      </c>
      <c r="D65" s="179">
        <v>75</v>
      </c>
      <c r="E65" s="179">
        <v>50</v>
      </c>
      <c r="F65" s="179">
        <v>25</v>
      </c>
      <c r="G65" s="91">
        <f t="shared" si="0"/>
        <v>10500000</v>
      </c>
      <c r="H65" s="91">
        <f t="shared" si="1"/>
        <v>6000000</v>
      </c>
      <c r="I65" s="91">
        <f t="shared" si="2"/>
        <v>4760000</v>
      </c>
      <c r="J65" s="91">
        <f t="shared" si="3"/>
        <v>2815000</v>
      </c>
      <c r="K65" s="91">
        <f t="shared" si="4"/>
        <v>7575000</v>
      </c>
      <c r="L65" s="91">
        <f t="shared" si="5"/>
        <v>16500000</v>
      </c>
      <c r="M65" s="91">
        <f t="shared" si="6"/>
        <v>14529500</v>
      </c>
      <c r="N65" s="175"/>
    </row>
    <row r="66" spans="1:14" ht="18.75" thickBot="1" x14ac:dyDescent="0.5">
      <c r="A66" s="91" t="s">
        <v>16</v>
      </c>
      <c r="B66" s="91">
        <v>701290</v>
      </c>
      <c r="C66" s="178" t="s">
        <v>2193</v>
      </c>
      <c r="D66" s="179">
        <v>70</v>
      </c>
      <c r="E66" s="179">
        <v>48</v>
      </c>
      <c r="F66" s="179">
        <v>22</v>
      </c>
      <c r="G66" s="91">
        <f t="shared" si="0"/>
        <v>10080000</v>
      </c>
      <c r="H66" s="91">
        <f t="shared" si="1"/>
        <v>5280000</v>
      </c>
      <c r="I66" s="91">
        <f t="shared" si="2"/>
        <v>4569600</v>
      </c>
      <c r="J66" s="91">
        <f t="shared" si="3"/>
        <v>2477200</v>
      </c>
      <c r="K66" s="91">
        <f t="shared" si="4"/>
        <v>7046800</v>
      </c>
      <c r="L66" s="91">
        <f t="shared" si="5"/>
        <v>15360000</v>
      </c>
      <c r="M66" s="91">
        <f t="shared" si="6"/>
        <v>13625960</v>
      </c>
      <c r="N66" s="175"/>
    </row>
    <row r="67" spans="1:14" ht="18.75" thickBot="1" x14ac:dyDescent="0.5">
      <c r="A67" s="91" t="s">
        <v>16</v>
      </c>
      <c r="B67" s="91">
        <v>701295</v>
      </c>
      <c r="C67" s="178" t="s">
        <v>2194</v>
      </c>
      <c r="D67" s="179">
        <v>35</v>
      </c>
      <c r="E67" s="179">
        <v>25</v>
      </c>
      <c r="F67" s="179">
        <v>10</v>
      </c>
      <c r="G67" s="91">
        <f t="shared" si="0"/>
        <v>5250000</v>
      </c>
      <c r="H67" s="91">
        <f t="shared" si="1"/>
        <v>2400000</v>
      </c>
      <c r="I67" s="91">
        <f t="shared" si="2"/>
        <v>2380000</v>
      </c>
      <c r="J67" s="91">
        <f t="shared" si="3"/>
        <v>1126000</v>
      </c>
      <c r="K67" s="91">
        <f t="shared" si="4"/>
        <v>3506000</v>
      </c>
      <c r="L67" s="91">
        <f t="shared" si="5"/>
        <v>7650000</v>
      </c>
      <c r="M67" s="91">
        <f t="shared" si="6"/>
        <v>6861800</v>
      </c>
      <c r="N67" s="175"/>
    </row>
    <row r="68" spans="1:14" ht="18.75" thickBot="1" x14ac:dyDescent="0.5">
      <c r="A68" s="91" t="s">
        <v>16</v>
      </c>
      <c r="B68" s="91">
        <v>701300</v>
      </c>
      <c r="C68" s="178" t="s">
        <v>2195</v>
      </c>
      <c r="D68" s="179">
        <v>45</v>
      </c>
      <c r="E68" s="179">
        <v>30</v>
      </c>
      <c r="F68" s="179">
        <v>15</v>
      </c>
      <c r="G68" s="91">
        <f t="shared" ref="G68:G82" si="7">E68*210000</f>
        <v>6300000</v>
      </c>
      <c r="H68" s="91">
        <f t="shared" ref="H68:H82" si="8">F68*240000</f>
        <v>3600000</v>
      </c>
      <c r="I68" s="91">
        <f t="shared" ref="I68:I82" si="9">E68*95200</f>
        <v>2856000</v>
      </c>
      <c r="J68" s="91">
        <f t="shared" ref="J68:J82" si="10">F68*112600</f>
        <v>1689000</v>
      </c>
      <c r="K68" s="91">
        <f t="shared" ref="K68:K82" si="11">I68+J68</f>
        <v>4545000</v>
      </c>
      <c r="L68" s="91">
        <f t="shared" ref="L68:L82" si="12">G68+H68</f>
        <v>9900000</v>
      </c>
      <c r="M68" s="91">
        <f t="shared" ref="M68:M82" si="13">L68-(J68*70%)</f>
        <v>8717700</v>
      </c>
      <c r="N68" s="175"/>
    </row>
    <row r="69" spans="1:14" ht="18.75" thickBot="1" x14ac:dyDescent="0.5">
      <c r="A69" s="91" t="s">
        <v>16</v>
      </c>
      <c r="B69" s="91">
        <v>701310</v>
      </c>
      <c r="C69" s="178" t="s">
        <v>2196</v>
      </c>
      <c r="D69" s="179">
        <v>70</v>
      </c>
      <c r="E69" s="179">
        <v>47</v>
      </c>
      <c r="F69" s="179">
        <v>23</v>
      </c>
      <c r="G69" s="91">
        <f t="shared" si="7"/>
        <v>9870000</v>
      </c>
      <c r="H69" s="91">
        <f t="shared" si="8"/>
        <v>5520000</v>
      </c>
      <c r="I69" s="91">
        <f t="shared" si="9"/>
        <v>4474400</v>
      </c>
      <c r="J69" s="91">
        <f t="shared" si="10"/>
        <v>2589800</v>
      </c>
      <c r="K69" s="91">
        <f t="shared" si="11"/>
        <v>7064200</v>
      </c>
      <c r="L69" s="91">
        <f t="shared" si="12"/>
        <v>15390000</v>
      </c>
      <c r="M69" s="91">
        <f t="shared" si="13"/>
        <v>13577140</v>
      </c>
      <c r="N69" s="175"/>
    </row>
    <row r="70" spans="1:14" ht="18.75" thickBot="1" x14ac:dyDescent="0.5">
      <c r="A70" s="91" t="s">
        <v>16</v>
      </c>
      <c r="B70" s="91">
        <v>701315</v>
      </c>
      <c r="C70" s="178" t="s">
        <v>2197</v>
      </c>
      <c r="D70" s="179">
        <v>30</v>
      </c>
      <c r="E70" s="179">
        <v>20</v>
      </c>
      <c r="F70" s="179">
        <v>10</v>
      </c>
      <c r="G70" s="91">
        <f t="shared" si="7"/>
        <v>4200000</v>
      </c>
      <c r="H70" s="91">
        <f t="shared" si="8"/>
        <v>2400000</v>
      </c>
      <c r="I70" s="91">
        <f t="shared" si="9"/>
        <v>1904000</v>
      </c>
      <c r="J70" s="91">
        <f t="shared" si="10"/>
        <v>1126000</v>
      </c>
      <c r="K70" s="91">
        <f t="shared" si="11"/>
        <v>3030000</v>
      </c>
      <c r="L70" s="91">
        <f t="shared" si="12"/>
        <v>6600000</v>
      </c>
      <c r="M70" s="91">
        <f t="shared" si="13"/>
        <v>5811800</v>
      </c>
      <c r="N70" s="175"/>
    </row>
    <row r="71" spans="1:14" ht="18.75" thickBot="1" x14ac:dyDescent="0.5">
      <c r="A71" s="91" t="s">
        <v>16</v>
      </c>
      <c r="B71" s="91">
        <v>701320</v>
      </c>
      <c r="C71" s="178" t="s">
        <v>2198</v>
      </c>
      <c r="D71" s="179">
        <v>70</v>
      </c>
      <c r="E71" s="179">
        <v>47</v>
      </c>
      <c r="F71" s="179">
        <v>23</v>
      </c>
      <c r="G71" s="91">
        <f t="shared" si="7"/>
        <v>9870000</v>
      </c>
      <c r="H71" s="91">
        <f t="shared" si="8"/>
        <v>5520000</v>
      </c>
      <c r="I71" s="91">
        <f t="shared" si="9"/>
        <v>4474400</v>
      </c>
      <c r="J71" s="91">
        <f t="shared" si="10"/>
        <v>2589800</v>
      </c>
      <c r="K71" s="91">
        <f t="shared" si="11"/>
        <v>7064200</v>
      </c>
      <c r="L71" s="91">
        <f t="shared" si="12"/>
        <v>15390000</v>
      </c>
      <c r="M71" s="91">
        <f t="shared" si="13"/>
        <v>13577140</v>
      </c>
      <c r="N71" s="175"/>
    </row>
    <row r="72" spans="1:14" ht="18.75" thickBot="1" x14ac:dyDescent="0.5">
      <c r="A72" s="91" t="s">
        <v>16</v>
      </c>
      <c r="B72" s="91">
        <v>701325</v>
      </c>
      <c r="C72" s="178" t="s">
        <v>2199</v>
      </c>
      <c r="D72" s="179">
        <v>50</v>
      </c>
      <c r="E72" s="179">
        <v>35</v>
      </c>
      <c r="F72" s="179">
        <v>15</v>
      </c>
      <c r="G72" s="91">
        <f t="shared" si="7"/>
        <v>7350000</v>
      </c>
      <c r="H72" s="91">
        <f t="shared" si="8"/>
        <v>3600000</v>
      </c>
      <c r="I72" s="91">
        <f t="shared" si="9"/>
        <v>3332000</v>
      </c>
      <c r="J72" s="91">
        <f t="shared" si="10"/>
        <v>1689000</v>
      </c>
      <c r="K72" s="91">
        <f t="shared" si="11"/>
        <v>5021000</v>
      </c>
      <c r="L72" s="91">
        <f t="shared" si="12"/>
        <v>10950000</v>
      </c>
      <c r="M72" s="91">
        <f t="shared" si="13"/>
        <v>9767700</v>
      </c>
      <c r="N72" s="175"/>
    </row>
    <row r="73" spans="1:14" ht="18.75" thickBot="1" x14ac:dyDescent="0.5">
      <c r="A73" s="91" t="s">
        <v>16</v>
      </c>
      <c r="B73" s="91">
        <v>701330</v>
      </c>
      <c r="C73" s="178" t="s">
        <v>2200</v>
      </c>
      <c r="D73" s="179">
        <v>60</v>
      </c>
      <c r="E73" s="179">
        <v>40</v>
      </c>
      <c r="F73" s="179">
        <v>20</v>
      </c>
      <c r="G73" s="91">
        <f t="shared" si="7"/>
        <v>8400000</v>
      </c>
      <c r="H73" s="91">
        <f t="shared" si="8"/>
        <v>4800000</v>
      </c>
      <c r="I73" s="91">
        <f t="shared" si="9"/>
        <v>3808000</v>
      </c>
      <c r="J73" s="91">
        <f t="shared" si="10"/>
        <v>2252000</v>
      </c>
      <c r="K73" s="91">
        <f t="shared" si="11"/>
        <v>6060000</v>
      </c>
      <c r="L73" s="91">
        <f t="shared" si="12"/>
        <v>13200000</v>
      </c>
      <c r="M73" s="91">
        <f t="shared" si="13"/>
        <v>11623600</v>
      </c>
      <c r="N73" s="175"/>
    </row>
    <row r="74" spans="1:14" ht="18.75" thickBot="1" x14ac:dyDescent="0.5">
      <c r="A74" s="91" t="s">
        <v>16</v>
      </c>
      <c r="B74" s="91">
        <v>701335</v>
      </c>
      <c r="C74" s="178" t="s">
        <v>2201</v>
      </c>
      <c r="D74" s="179">
        <v>80</v>
      </c>
      <c r="E74" s="179">
        <v>53</v>
      </c>
      <c r="F74" s="179">
        <v>27</v>
      </c>
      <c r="G74" s="91">
        <f t="shared" si="7"/>
        <v>11130000</v>
      </c>
      <c r="H74" s="91">
        <f t="shared" si="8"/>
        <v>6480000</v>
      </c>
      <c r="I74" s="91">
        <f t="shared" si="9"/>
        <v>5045600</v>
      </c>
      <c r="J74" s="91">
        <f t="shared" si="10"/>
        <v>3040200</v>
      </c>
      <c r="K74" s="91">
        <f t="shared" si="11"/>
        <v>8085800</v>
      </c>
      <c r="L74" s="91">
        <f t="shared" si="12"/>
        <v>17610000</v>
      </c>
      <c r="M74" s="91">
        <f t="shared" si="13"/>
        <v>15481860</v>
      </c>
      <c r="N74" s="175"/>
    </row>
    <row r="75" spans="1:14" ht="18.75" thickBot="1" x14ac:dyDescent="0.5">
      <c r="A75" s="91" t="s">
        <v>16</v>
      </c>
      <c r="B75" s="91">
        <v>701340</v>
      </c>
      <c r="C75" s="178" t="s">
        <v>2202</v>
      </c>
      <c r="D75" s="179">
        <v>75</v>
      </c>
      <c r="E75" s="179">
        <v>50</v>
      </c>
      <c r="F75" s="179">
        <v>25</v>
      </c>
      <c r="G75" s="91">
        <f t="shared" si="7"/>
        <v>10500000</v>
      </c>
      <c r="H75" s="91">
        <f t="shared" si="8"/>
        <v>6000000</v>
      </c>
      <c r="I75" s="91">
        <f t="shared" si="9"/>
        <v>4760000</v>
      </c>
      <c r="J75" s="91">
        <f t="shared" si="10"/>
        <v>2815000</v>
      </c>
      <c r="K75" s="91">
        <f t="shared" si="11"/>
        <v>7575000</v>
      </c>
      <c r="L75" s="91">
        <f t="shared" si="12"/>
        <v>16500000</v>
      </c>
      <c r="M75" s="91">
        <f t="shared" si="13"/>
        <v>14529500</v>
      </c>
      <c r="N75" s="175"/>
    </row>
    <row r="76" spans="1:14" ht="18.75" thickBot="1" x14ac:dyDescent="0.5">
      <c r="A76" s="91" t="s">
        <v>16</v>
      </c>
      <c r="B76" s="91">
        <v>701345</v>
      </c>
      <c r="C76" s="178" t="s">
        <v>2203</v>
      </c>
      <c r="D76" s="179">
        <v>100</v>
      </c>
      <c r="E76" s="179">
        <v>67</v>
      </c>
      <c r="F76" s="179">
        <v>33</v>
      </c>
      <c r="G76" s="91">
        <f t="shared" si="7"/>
        <v>14070000</v>
      </c>
      <c r="H76" s="91">
        <f t="shared" si="8"/>
        <v>7920000</v>
      </c>
      <c r="I76" s="91">
        <f t="shared" si="9"/>
        <v>6378400</v>
      </c>
      <c r="J76" s="91">
        <f t="shared" si="10"/>
        <v>3715800</v>
      </c>
      <c r="K76" s="91">
        <f t="shared" si="11"/>
        <v>10094200</v>
      </c>
      <c r="L76" s="91">
        <f t="shared" si="12"/>
        <v>21990000</v>
      </c>
      <c r="M76" s="91">
        <f t="shared" si="13"/>
        <v>19388940</v>
      </c>
      <c r="N76" s="175"/>
    </row>
    <row r="77" spans="1:14" ht="18.75" thickBot="1" x14ac:dyDescent="0.5">
      <c r="A77" s="91" t="s">
        <v>16</v>
      </c>
      <c r="B77" s="91">
        <v>701350</v>
      </c>
      <c r="C77" s="178" t="s">
        <v>2204</v>
      </c>
      <c r="D77" s="179">
        <v>110</v>
      </c>
      <c r="E77" s="179">
        <v>73</v>
      </c>
      <c r="F77" s="179">
        <v>37</v>
      </c>
      <c r="G77" s="91">
        <f t="shared" si="7"/>
        <v>15330000</v>
      </c>
      <c r="H77" s="91">
        <f t="shared" si="8"/>
        <v>8880000</v>
      </c>
      <c r="I77" s="91">
        <f t="shared" si="9"/>
        <v>6949600</v>
      </c>
      <c r="J77" s="91">
        <f t="shared" si="10"/>
        <v>4166200</v>
      </c>
      <c r="K77" s="91">
        <f t="shared" si="11"/>
        <v>11115800</v>
      </c>
      <c r="L77" s="91">
        <f t="shared" si="12"/>
        <v>24210000</v>
      </c>
      <c r="M77" s="91">
        <f t="shared" si="13"/>
        <v>21293660</v>
      </c>
      <c r="N77" s="175"/>
    </row>
    <row r="78" spans="1:14" ht="18.75" thickBot="1" x14ac:dyDescent="0.5">
      <c r="A78" s="91" t="s">
        <v>16</v>
      </c>
      <c r="B78" s="91">
        <v>701355</v>
      </c>
      <c r="C78" s="178" t="s">
        <v>2205</v>
      </c>
      <c r="D78" s="179">
        <v>180</v>
      </c>
      <c r="E78" s="179">
        <v>120</v>
      </c>
      <c r="F78" s="179">
        <v>60</v>
      </c>
      <c r="G78" s="91">
        <f t="shared" si="7"/>
        <v>25200000</v>
      </c>
      <c r="H78" s="91">
        <f t="shared" si="8"/>
        <v>14400000</v>
      </c>
      <c r="I78" s="91">
        <f t="shared" si="9"/>
        <v>11424000</v>
      </c>
      <c r="J78" s="91">
        <f t="shared" si="10"/>
        <v>6756000</v>
      </c>
      <c r="K78" s="91">
        <f t="shared" si="11"/>
        <v>18180000</v>
      </c>
      <c r="L78" s="91">
        <f t="shared" si="12"/>
        <v>39600000</v>
      </c>
      <c r="M78" s="91">
        <f t="shared" si="13"/>
        <v>34870800</v>
      </c>
      <c r="N78" s="175"/>
    </row>
    <row r="79" spans="1:14" ht="18.75" thickBot="1" x14ac:dyDescent="0.5">
      <c r="A79" s="91" t="s">
        <v>16</v>
      </c>
      <c r="B79" s="91">
        <v>701360</v>
      </c>
      <c r="C79" s="178" t="s">
        <v>2206</v>
      </c>
      <c r="D79" s="179">
        <v>55</v>
      </c>
      <c r="E79" s="179">
        <v>38</v>
      </c>
      <c r="F79" s="179">
        <v>17</v>
      </c>
      <c r="G79" s="91">
        <f t="shared" si="7"/>
        <v>7980000</v>
      </c>
      <c r="H79" s="91">
        <f t="shared" si="8"/>
        <v>4080000</v>
      </c>
      <c r="I79" s="91">
        <f t="shared" si="9"/>
        <v>3617600</v>
      </c>
      <c r="J79" s="91">
        <f t="shared" si="10"/>
        <v>1914200</v>
      </c>
      <c r="K79" s="91">
        <f t="shared" si="11"/>
        <v>5531800</v>
      </c>
      <c r="L79" s="91">
        <f t="shared" si="12"/>
        <v>12060000</v>
      </c>
      <c r="M79" s="91">
        <f t="shared" si="13"/>
        <v>10720060</v>
      </c>
      <c r="N79" s="175"/>
    </row>
    <row r="80" spans="1:14" ht="18.75" thickBot="1" x14ac:dyDescent="0.5">
      <c r="A80" s="91" t="s">
        <v>16</v>
      </c>
      <c r="B80" s="91">
        <v>701365</v>
      </c>
      <c r="C80" s="178" t="s">
        <v>2207</v>
      </c>
      <c r="D80" s="179">
        <v>75</v>
      </c>
      <c r="E80" s="179">
        <v>50</v>
      </c>
      <c r="F80" s="179">
        <v>25</v>
      </c>
      <c r="G80" s="91">
        <f t="shared" si="7"/>
        <v>10500000</v>
      </c>
      <c r="H80" s="91">
        <f t="shared" si="8"/>
        <v>6000000</v>
      </c>
      <c r="I80" s="91">
        <f t="shared" si="9"/>
        <v>4760000</v>
      </c>
      <c r="J80" s="91">
        <f t="shared" si="10"/>
        <v>2815000</v>
      </c>
      <c r="K80" s="91">
        <f t="shared" si="11"/>
        <v>7575000</v>
      </c>
      <c r="L80" s="91">
        <f t="shared" si="12"/>
        <v>16500000</v>
      </c>
      <c r="M80" s="91">
        <f t="shared" si="13"/>
        <v>14529500</v>
      </c>
      <c r="N80" s="175"/>
    </row>
    <row r="81" spans="1:14" ht="18.75" thickBot="1" x14ac:dyDescent="0.5">
      <c r="A81" s="91" t="s">
        <v>16</v>
      </c>
      <c r="B81" s="91">
        <v>701370</v>
      </c>
      <c r="C81" s="178" t="s">
        <v>2208</v>
      </c>
      <c r="D81" s="179">
        <v>40</v>
      </c>
      <c r="E81" s="179">
        <v>27</v>
      </c>
      <c r="F81" s="179">
        <v>13</v>
      </c>
      <c r="G81" s="91">
        <f t="shared" si="7"/>
        <v>5670000</v>
      </c>
      <c r="H81" s="91">
        <f t="shared" si="8"/>
        <v>3120000</v>
      </c>
      <c r="I81" s="91">
        <f t="shared" si="9"/>
        <v>2570400</v>
      </c>
      <c r="J81" s="91">
        <f t="shared" si="10"/>
        <v>1463800</v>
      </c>
      <c r="K81" s="91">
        <f t="shared" si="11"/>
        <v>4034200</v>
      </c>
      <c r="L81" s="91">
        <f t="shared" si="12"/>
        <v>8790000</v>
      </c>
      <c r="M81" s="91">
        <f t="shared" si="13"/>
        <v>7765340</v>
      </c>
      <c r="N81" s="175"/>
    </row>
    <row r="82" spans="1:14" ht="18.75" thickBot="1" x14ac:dyDescent="0.5">
      <c r="A82" s="91" t="s">
        <v>16</v>
      </c>
      <c r="B82" s="91">
        <v>701375</v>
      </c>
      <c r="C82" s="178" t="s">
        <v>2209</v>
      </c>
      <c r="D82" s="179">
        <v>60</v>
      </c>
      <c r="E82" s="179">
        <v>40</v>
      </c>
      <c r="F82" s="179">
        <v>20</v>
      </c>
      <c r="G82" s="91">
        <f t="shared" si="7"/>
        <v>8400000</v>
      </c>
      <c r="H82" s="91">
        <f t="shared" si="8"/>
        <v>4800000</v>
      </c>
      <c r="I82" s="91">
        <f t="shared" si="9"/>
        <v>3808000</v>
      </c>
      <c r="J82" s="91">
        <f t="shared" si="10"/>
        <v>2252000</v>
      </c>
      <c r="K82" s="91">
        <f t="shared" si="11"/>
        <v>6060000</v>
      </c>
      <c r="L82" s="91">
        <f t="shared" si="12"/>
        <v>13200000</v>
      </c>
      <c r="M82" s="91">
        <f t="shared" si="13"/>
        <v>11623600</v>
      </c>
      <c r="N82" s="175"/>
    </row>
  </sheetData>
  <pageMargins left="0.31496062992125984" right="0.70866141732283472" top="0.74803149606299213" bottom="0.55118110236220474" header="0.31496062992125984" footer="0.11811023622047245"/>
  <pageSetup paperSize="9" scale="8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تست ها</vt:lpstr>
      <vt:lpstr>اسکن ها</vt:lpstr>
      <vt:lpstr>سونو گرافی </vt:lpstr>
      <vt:lpstr>رادیولوژی</vt:lpstr>
      <vt:lpstr>خدمات سرپایی</vt:lpstr>
      <vt:lpstr>ام آر آی</vt:lpstr>
      <vt:lpstr>آزمایشگاه </vt:lpstr>
      <vt:lpstr>چشم </vt:lpstr>
      <vt:lpstr>آنژیوگرافی و سنجش</vt:lpstr>
      <vt:lpstr>سنجش</vt:lpstr>
      <vt:lpstr>سرپایی</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emami</cp:lastModifiedBy>
  <cp:lastPrinted>2019-12-22T10:04:46Z</cp:lastPrinted>
  <dcterms:created xsi:type="dcterms:W3CDTF">2019-07-22T07:32:00Z</dcterms:created>
  <dcterms:modified xsi:type="dcterms:W3CDTF">2019-12-30T04:26:43Z</dcterms:modified>
</cp:coreProperties>
</file>